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wo day" sheetId="1" state="visible" r:id="rId2"/>
    <sheet name="quadratic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<sst xmlns="http://schemas.openxmlformats.org/spreadsheetml/2006/main" count="17" uniqueCount="17">
  <si>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g1=</t>
  </si>
  <si>
    <t xml:space="preserve">g2=</t>
  </si>
  <si>
    <t xml:space="preserve">A=</t>
  </si>
  <si>
    <t xml:space="preserve">B=</t>
  </si>
  <si>
    <t xml:space="preserve">Day</t>
  </si>
  <si>
    <r>
      <rPr>
        <sz val="10"/>
        <rFont val="Arial"/>
        <family val="2"/>
      </rPr>
      <t xml:space="preserve">New infections (I</t>
    </r>
    <r>
      <rPr>
        <vertAlign val="subscript"/>
        <sz val="10"/>
        <rFont val="Arial"/>
        <family val="2"/>
      </rPr>
      <t xml:space="preserve">n</t>
    </r>
    <r>
      <rPr>
        <sz val="10"/>
        <rFont val="Arial"/>
        <family val="2"/>
      </rPr>
      <t xml:space="preserve">)</t>
    </r>
  </si>
  <si>
    <t xml:space="preserve">Factor</t>
  </si>
  <si>
    <t xml:space="preserve">In prediction</t>
  </si>
  <si>
    <t xml:space="preserve">I-n prediction</t>
  </si>
  <si>
    <t xml:space="preserve">I-n factor</t>
  </si>
  <si>
    <t xml:space="preserve">a</t>
  </si>
  <si>
    <r>
      <rPr>
        <sz val="10"/>
        <rFont val="Arial"/>
        <family val="2"/>
      </rPr>
      <t xml:space="preserve">a</t>
    </r>
    <r>
      <rPr>
        <vertAlign val="superscript"/>
        <sz val="10"/>
        <rFont val="Arial"/>
        <family val="2"/>
      </rPr>
      <t xml:space="preserve">2</t>
    </r>
  </si>
  <si>
    <t xml:space="preserve">g1*a+g2</t>
  </si>
  <si>
    <t xml:space="preserve">r=</t>
  </si>
  <si>
    <t xml:space="preserve">roots</t>
  </si>
  <si>
    <t xml:space="preserve">a1 =</t>
  </si>
  <si>
    <t xml:space="preserve">a2 =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</si>
</sst>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£-809]#,##0.00;[RED]\-[$£-809]#,##0.0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</font>
    <font>
      <sz val="10"/>
      <name val="FreeSans"/>
      <family val="2"/>
    </font>
    <font>
      <vertAlign val="subscript"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esult" xfId="20" builtinId="53" customBuiltin="true"/>
    <cellStyle name="Result2" xfId="21" builtinId="53" customBuiltin="true"/>
    <cellStyle name="Heading" xfId="22" builtinId="53" customBuiltin="true"/>
    <cellStyle name="Heading1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831875"/>
          <c:y val="0.02"/>
          <c:w val="0.8968125"/>
          <c:h val="0.85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'two day'!$A$1:$A$53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'two day'!$B$1:$B$53</c:f>
              <c:numCache>
                <c:formatCode>General</c:formatCode>
                <c:ptCount val="53"/>
                <c:pt idx="0">
                  <c:v>0.25</c:v>
                </c:pt>
                <c:pt idx="1">
                  <c:v/>
                </c:pt>
                <c:pt idx="2">
                  <c:v>1</c:v>
                </c:pt>
                <c:pt idx="3">
                  <c:v>0.25</c:v>
                </c:pt>
                <c:pt idx="4">
                  <c:v>1.5625</c:v>
                </c:pt>
                <c:pt idx="5">
                  <c:v>0.765625</c:v>
                </c:pt>
                <c:pt idx="6">
                  <c:v>2.53515625</c:v>
                </c:pt>
                <c:pt idx="7">
                  <c:v>1.7822265625</c:v>
                </c:pt>
                <c:pt idx="8">
                  <c:v>4.248291015625</c:v>
                </c:pt>
                <c:pt idx="9">
                  <c:v>3.73541259765625</c:v>
                </c:pt>
                <c:pt idx="10">
                  <c:v>7.30628967285156</c:v>
                </c:pt>
                <c:pt idx="11">
                  <c:v>7.42969131469727</c:v>
                </c:pt>
                <c:pt idx="12">
                  <c:v>12.8168573379517</c:v>
                </c:pt>
                <c:pt idx="13">
                  <c:v>14.3487513065338</c:v>
                </c:pt>
                <c:pt idx="14">
                  <c:v>22.8124738335609</c:v>
                </c:pt>
                <c:pt idx="15">
                  <c:v>27.226245418191</c:v>
                </c:pt>
                <c:pt idx="16">
                  <c:v>41.0252721048892</c:v>
                </c:pt>
                <c:pt idx="17">
                  <c:v>51.0956861535087</c:v>
                </c:pt>
                <c:pt idx="18">
                  <c:v>74.3118296957109</c:v>
                </c:pt>
                <c:pt idx="19">
                  <c:v>95.2214866541908</c:v>
                </c:pt>
                <c:pt idx="20">
                  <c:v>135.273116207114</c:v>
                </c:pt>
                <c:pt idx="21">
                  <c:v>176.650509033065</c:v>
                </c:pt>
                <c:pt idx="22">
                  <c:v>247.072301568937</c:v>
                </c:pt>
                <c:pt idx="23">
                  <c:v>326.743838941831</c:v>
                </c:pt>
                <c:pt idx="24">
                  <c:v>452.294412088864</c:v>
                </c:pt>
                <c:pt idx="25">
                  <c:v>603.189361434963</c:v>
                </c:pt>
                <c:pt idx="26">
                  <c:v>829.238958492036</c:v>
                </c:pt>
                <c:pt idx="27">
                  <c:v>1112.09378177545</c:v>
                </c:pt>
                <c:pt idx="28">
                  <c:v>1521.88188318192</c:v>
                </c:pt>
                <c:pt idx="29">
                  <c:v>2048.61114345866</c:v>
                </c:pt>
                <c:pt idx="30">
                  <c:v>2794.97561063754</c:v>
                </c:pt>
                <c:pt idx="31">
                  <c:v>3771.66061784738</c:v>
                </c:pt>
                <c:pt idx="32">
                  <c:v>5135.37857041816</c:v>
                </c:pt>
                <c:pt idx="33">
                  <c:v>6941.3355693756</c:v>
                </c:pt>
                <c:pt idx="34">
                  <c:v>9438.40174797114</c:v>
                </c:pt>
                <c:pt idx="35">
                  <c:v>12771.6037910562</c:v>
                </c:pt>
                <c:pt idx="36">
                  <c:v>17350.5035697208</c:v>
                </c:pt>
                <c:pt idx="37">
                  <c:v>23495.0315790145</c:v>
                </c:pt>
                <c:pt idx="38">
                  <c:v>31899.5132493347</c:v>
                </c:pt>
                <c:pt idx="39">
                  <c:v>43217.4256808554</c:v>
                </c:pt>
                <c:pt idx="40">
                  <c:v>58653.626294216</c:v>
                </c:pt>
                <c:pt idx="41">
                  <c:v>79489.5450948371</c:v>
                </c:pt>
                <c:pt idx="42">
                  <c:v>107852.825715033</c:v>
                </c:pt>
                <c:pt idx="43">
                  <c:v>146197.524071014</c:v>
                </c:pt>
                <c:pt idx="44">
                  <c:v>198328.619590303</c:v>
                </c:pt>
                <c:pt idx="45">
                  <c:v>268878.441004097</c:v>
                </c:pt>
                <c:pt idx="46">
                  <c:v>364712.539636479</c:v>
                </c:pt>
                <c:pt idx="47">
                  <c:v>494495.796415265</c:v>
                </c:pt>
                <c:pt idx="48">
                  <c:v>670692.758558535</c:v>
                </c:pt>
                <c:pt idx="49">
                  <c:v>909416.884262531</c:v>
                </c:pt>
                <c:pt idx="50">
                  <c:v>1233393.35890344</c:v>
                </c:pt>
                <c:pt idx="51">
                  <c:v>1672473.66611966</c:v>
                </c:pt>
                <c:pt idx="52">
                  <c:v>2268208.45488507</c:v>
                </c:pt>
              </c:numCache>
            </c:numRef>
          </c:yVal>
          <c:smooth val="0"/>
        </c:ser>
        <c:axId val="36587029"/>
        <c:axId val="13626955"/>
      </c:scatterChart>
      <c:valAx>
        <c:axId val="3658702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509875"/>
              <c:y val="0.89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3626955"/>
        <c:crossesAt val="0"/>
        <c:crossBetween val="midCat"/>
      </c:valAx>
      <c:valAx>
        <c:axId val="1362695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New infections</a:t>
                </a:r>
              </a:p>
            </c:rich>
          </c:tx>
          <c:layout>
            <c:manualLayout>
              <c:xMode val="edge"/>
              <c:yMode val="edge"/>
              <c:x val="0.0281875"/>
              <c:y val="0.56944444444444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587029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830732742479091"/>
          <c:y val="0.0199888950583009"/>
          <c:w val="0.896954187991512"/>
          <c:h val="0.851082731815658"/>
        </c:manualLayout>
      </c:layout>
      <c:scatterChart>
        <c:scatterStyle val="line"/>
        <c:varyColors val="0"/>
        <c:ser>
          <c:idx val="0"/>
          <c:order val="0"/>
          <c:tx>
            <c:strRef>
              <c:f>'two day'!$C$1:$C$2</c:f>
              <c:strCache>
                <c:ptCount val="1"/>
                <c:pt idx="0">
                  <c:v>g2= Factor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'two day'!$A$3:$A$53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'two day'!$C$3:$C$53</c:f>
              <c:numCache>
                <c:formatCode>General</c:formatCode>
                <c:ptCount val="51"/>
                <c:pt idx="0">
                  <c:v/>
                </c:pt>
                <c:pt idx="1">
                  <c:v>0.25</c:v>
                </c:pt>
                <c:pt idx="2">
                  <c:v>6.25</c:v>
                </c:pt>
                <c:pt idx="3">
                  <c:v>0.49</c:v>
                </c:pt>
                <c:pt idx="4">
                  <c:v>3.31122448979592</c:v>
                </c:pt>
                <c:pt idx="5">
                  <c:v>0.703004622496148</c:v>
                </c:pt>
                <c:pt idx="6">
                  <c:v>2.38369863013699</c:v>
                </c:pt>
                <c:pt idx="7">
                  <c:v>0.879274179644848</c:v>
                </c:pt>
                <c:pt idx="8">
                  <c:v>1.95595251711573</c:v>
                </c:pt>
                <c:pt idx="9">
                  <c:v>1.01688978227954</c:v>
                </c:pt>
                <c:pt idx="10">
                  <c:v>1.72508611664627</c:v>
                </c:pt>
                <c:pt idx="11">
                  <c:v>1.11952180852057</c:v>
                </c:pt>
                <c:pt idx="12">
                  <c:v>1.58985777551062</c:v>
                </c:pt>
                <c:pt idx="13">
                  <c:v>1.19348062015688</c:v>
                </c:pt>
                <c:pt idx="14">
                  <c:v>1.50682811657455</c:v>
                </c:pt>
                <c:pt idx="15">
                  <c:v>1.24546854979712</c:v>
                </c:pt>
                <c:pt idx="16">
                  <c:v>1.4543660197155</c:v>
                </c:pt>
                <c:pt idx="17">
                  <c:v>1.28137723218631</c:v>
                </c:pt>
                <c:pt idx="18">
                  <c:v>1.42061546149112</c:v>
                </c:pt>
                <c:pt idx="19">
                  <c:v>1.30588038470703</c:v>
                </c:pt>
                <c:pt idx="20">
                  <c:v>1.39865037990177</c:v>
                </c:pt>
                <c:pt idx="21">
                  <c:v>1.32246244061747</c:v>
                </c:pt>
                <c:pt idx="22">
                  <c:v>1.38424771390834</c:v>
                </c:pt>
                <c:pt idx="23">
                  <c:v>1.33362107802573</c:v>
                </c:pt>
                <c:pt idx="24">
                  <c:v>1.37475726779947</c:v>
                </c:pt>
                <c:pt idx="25">
                  <c:v>1.34110170583132</c:v>
                </c:pt>
                <c:pt idx="26">
                  <c:v>1.36848340321824</c:v>
                </c:pt>
                <c:pt idx="27">
                  <c:v>1.34610390339589</c:v>
                </c:pt>
                <c:pt idx="28">
                  <c:v>1.36432705619223</c:v>
                </c:pt>
                <c:pt idx="29">
                  <c:v>1.34944312340065</c:v>
                </c:pt>
                <c:pt idx="30">
                  <c:v>1.36156963490239</c:v>
                </c:pt>
                <c:pt idx="31">
                  <c:v>1.35166969176537</c:v>
                </c:pt>
                <c:pt idx="32">
                  <c:v>1.35973857676789</c:v>
                </c:pt>
                <c:pt idx="33">
                  <c:v>1.35315322785466</c:v>
                </c:pt>
                <c:pt idx="34">
                  <c:v>1.35852190950921</c:v>
                </c:pt>
                <c:pt idx="35">
                  <c:v>1.35414119161457</c:v>
                </c:pt>
                <c:pt idx="36">
                  <c:v>1.35771314637547</c:v>
                </c:pt>
                <c:pt idx="37">
                  <c:v>1.35479890690046</c:v>
                </c:pt>
                <c:pt idx="38">
                  <c:v>1.35717538400716</c:v>
                </c:pt>
                <c:pt idx="39">
                  <c:v>1.35523666850716</c:v>
                </c:pt>
                <c:pt idx="40">
                  <c:v>1.35681774988593</c:v>
                </c:pt>
                <c:pt idx="41">
                  <c:v>1.35552799012698</c:v>
                </c:pt>
                <c:pt idx="42">
                  <c:v>1.35657987951949</c:v>
                </c:pt>
                <c:pt idx="43">
                  <c:v>1.35572183963934</c:v>
                </c:pt>
                <c:pt idx="44">
                  <c:v>1.35642165386894</c:v>
                </c:pt>
                <c:pt idx="45">
                  <c:v>1.35585082132944</c:v>
                </c:pt>
                <c:pt idx="46">
                  <c:v>1.35631640030223</c:v>
                </c:pt>
                <c:pt idx="47">
                  <c:v>1.35593663813676</c:v>
                </c:pt>
                <c:pt idx="48">
                  <c:v>1.35624638188197</c:v>
                </c:pt>
                <c:pt idx="49">
                  <c:v>1.35599373391032</c:v>
                </c:pt>
                <c:pt idx="50">
                  <c:v>1.35619980202594</c:v>
                </c:pt>
              </c:numCache>
            </c:numRef>
          </c:yVal>
          <c:smooth val="0"/>
        </c:ser>
        <c:axId val="59427434"/>
        <c:axId val="17202332"/>
      </c:scatterChart>
      <c:valAx>
        <c:axId val="5942743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509861440519286"/>
              <c:y val="0.89106052193226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202332"/>
        <c:crossesAt val="0"/>
        <c:crossBetween val="midCat"/>
      </c:valAx>
      <c:valAx>
        <c:axId val="1720233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Factor increase</a:t>
                </a:r>
              </a:p>
            </c:rich>
          </c:tx>
          <c:layout>
            <c:manualLayout>
              <c:xMode val="edge"/>
              <c:yMode val="edge"/>
              <c:x val="0.0281487954063163"/>
              <c:y val="0.575347029428095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9427434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831875"/>
          <c:y val="0.02"/>
          <c:w val="0.8968125"/>
          <c:h val="0.85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'two day'!$A$1:$A$53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'two day'!$B$1:$B$53</c:f>
              <c:numCache>
                <c:formatCode>General</c:formatCode>
                <c:ptCount val="53"/>
                <c:pt idx="0">
                  <c:v>0.25</c:v>
                </c:pt>
                <c:pt idx="1">
                  <c:v/>
                </c:pt>
                <c:pt idx="2">
                  <c:v>1</c:v>
                </c:pt>
                <c:pt idx="3">
                  <c:v>0.25</c:v>
                </c:pt>
                <c:pt idx="4">
                  <c:v>1.5625</c:v>
                </c:pt>
                <c:pt idx="5">
                  <c:v>0.765625</c:v>
                </c:pt>
                <c:pt idx="6">
                  <c:v>2.53515625</c:v>
                </c:pt>
                <c:pt idx="7">
                  <c:v>1.7822265625</c:v>
                </c:pt>
                <c:pt idx="8">
                  <c:v>4.248291015625</c:v>
                </c:pt>
                <c:pt idx="9">
                  <c:v>3.73541259765625</c:v>
                </c:pt>
                <c:pt idx="10">
                  <c:v>7.30628967285156</c:v>
                </c:pt>
                <c:pt idx="11">
                  <c:v>7.42969131469727</c:v>
                </c:pt>
                <c:pt idx="12">
                  <c:v>12.8168573379517</c:v>
                </c:pt>
                <c:pt idx="13">
                  <c:v>14.3487513065338</c:v>
                </c:pt>
                <c:pt idx="14">
                  <c:v>22.8124738335609</c:v>
                </c:pt>
                <c:pt idx="15">
                  <c:v>27.226245418191</c:v>
                </c:pt>
                <c:pt idx="16">
                  <c:v>41.0252721048892</c:v>
                </c:pt>
                <c:pt idx="17">
                  <c:v>51.0956861535087</c:v>
                </c:pt>
                <c:pt idx="18">
                  <c:v>74.3118296957109</c:v>
                </c:pt>
                <c:pt idx="19">
                  <c:v>95.2214866541908</c:v>
                </c:pt>
                <c:pt idx="20">
                  <c:v>135.273116207114</c:v>
                </c:pt>
                <c:pt idx="21">
                  <c:v>176.650509033065</c:v>
                </c:pt>
                <c:pt idx="22">
                  <c:v>247.072301568937</c:v>
                </c:pt>
                <c:pt idx="23">
                  <c:v>326.743838941831</c:v>
                </c:pt>
                <c:pt idx="24">
                  <c:v>452.294412088864</c:v>
                </c:pt>
                <c:pt idx="25">
                  <c:v>603.189361434963</c:v>
                </c:pt>
                <c:pt idx="26">
                  <c:v>829.238958492036</c:v>
                </c:pt>
                <c:pt idx="27">
                  <c:v>1112.09378177545</c:v>
                </c:pt>
                <c:pt idx="28">
                  <c:v>1521.88188318192</c:v>
                </c:pt>
                <c:pt idx="29">
                  <c:v>2048.61114345866</c:v>
                </c:pt>
                <c:pt idx="30">
                  <c:v>2794.97561063754</c:v>
                </c:pt>
                <c:pt idx="31">
                  <c:v>3771.66061784738</c:v>
                </c:pt>
                <c:pt idx="32">
                  <c:v>5135.37857041816</c:v>
                </c:pt>
                <c:pt idx="33">
                  <c:v>6941.3355693756</c:v>
                </c:pt>
                <c:pt idx="34">
                  <c:v>9438.40174797114</c:v>
                </c:pt>
                <c:pt idx="35">
                  <c:v>12771.6037910562</c:v>
                </c:pt>
                <c:pt idx="36">
                  <c:v>17350.5035697208</c:v>
                </c:pt>
                <c:pt idx="37">
                  <c:v>23495.0315790145</c:v>
                </c:pt>
                <c:pt idx="38">
                  <c:v>31899.5132493347</c:v>
                </c:pt>
                <c:pt idx="39">
                  <c:v>43217.4256808554</c:v>
                </c:pt>
                <c:pt idx="40">
                  <c:v>58653.626294216</c:v>
                </c:pt>
                <c:pt idx="41">
                  <c:v>79489.5450948371</c:v>
                </c:pt>
                <c:pt idx="42">
                  <c:v>107852.825715033</c:v>
                </c:pt>
                <c:pt idx="43">
                  <c:v>146197.524071014</c:v>
                </c:pt>
                <c:pt idx="44">
                  <c:v>198328.619590303</c:v>
                </c:pt>
                <c:pt idx="45">
                  <c:v>268878.441004097</c:v>
                </c:pt>
                <c:pt idx="46">
                  <c:v>364712.539636479</c:v>
                </c:pt>
                <c:pt idx="47">
                  <c:v>494495.796415265</c:v>
                </c:pt>
                <c:pt idx="48">
                  <c:v>670692.758558535</c:v>
                </c:pt>
                <c:pt idx="49">
                  <c:v>909416.884262531</c:v>
                </c:pt>
                <c:pt idx="50">
                  <c:v>1233393.35890344</c:v>
                </c:pt>
                <c:pt idx="51">
                  <c:v>1672473.66611966</c:v>
                </c:pt>
                <c:pt idx="52">
                  <c:v>2268208.45488507</c:v>
                </c:pt>
              </c:numCache>
            </c:numRef>
          </c:yVal>
          <c:smooth val="0"/>
        </c:ser>
        <c:axId val="18588119"/>
        <c:axId val="20994040"/>
      </c:scatterChart>
      <c:valAx>
        <c:axId val="1858811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509875"/>
              <c:y val="0.89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0994040"/>
        <c:crossesAt val="0"/>
        <c:crossBetween val="midCat"/>
      </c:valAx>
      <c:valAx>
        <c:axId val="20994040"/>
        <c:scaling>
          <c:logBase val="10"/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inorGridlines>
          <c:spPr>
            <a:ln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New infections</a:t>
                </a:r>
              </a:p>
            </c:rich>
          </c:tx>
          <c:layout>
            <c:manualLayout>
              <c:xMode val="edge"/>
              <c:yMode val="edge"/>
              <c:x val="0.0281875"/>
              <c:y val="0.56944444444444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8588119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831875"/>
          <c:y val="0.02"/>
          <c:w val="0.8968125"/>
          <c:h val="0.851"/>
        </c:manualLayout>
      </c:layout>
      <c:scatterChart>
        <c:scatterStyle val="line"/>
        <c:varyColors val="0"/>
        <c:ser>
          <c:idx val="0"/>
          <c:order val="0"/>
          <c:tx>
            <c:strRef>
              <c:f>'two day'!$F$2</c:f>
              <c:strCache>
                <c:ptCount val="1"/>
                <c:pt idx="0">
                  <c:v>I-n factor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'two day'!$A$3:$A$53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'two day'!$F$3:$F$53</c:f>
              <c:numCache>
                <c:formatCode>General</c:formatCode>
                <c:ptCount val="51"/>
                <c:pt idx="0">
                  <c:v/>
                </c:pt>
                <c:pt idx="1">
                  <c:v>0</c:v>
                </c:pt>
                <c:pt idx="2">
                  <c:v>-6</c:v>
                </c:pt>
                <c:pt idx="3">
                  <c:v>-0.24</c:v>
                </c:pt>
                <c:pt idx="4">
                  <c:v>-3.06122448979592</c:v>
                </c:pt>
                <c:pt idx="5">
                  <c:v>-0.453004622496148</c:v>
                </c:pt>
                <c:pt idx="6">
                  <c:v>-2.13369863013699</c:v>
                </c:pt>
                <c:pt idx="7">
                  <c:v>-0.629274179644848</c:v>
                </c:pt>
                <c:pt idx="8">
                  <c:v>-1.70595251711573</c:v>
                </c:pt>
                <c:pt idx="9">
                  <c:v>-0.766889782279539</c:v>
                </c:pt>
                <c:pt idx="10">
                  <c:v>-1.47508611664627</c:v>
                </c:pt>
                <c:pt idx="11">
                  <c:v>-0.869521808520573</c:v>
                </c:pt>
                <c:pt idx="12">
                  <c:v>-1.33985777551062</c:v>
                </c:pt>
                <c:pt idx="13">
                  <c:v>-0.943480620156882</c:v>
                </c:pt>
                <c:pt idx="14">
                  <c:v>-1.25682811657455</c:v>
                </c:pt>
                <c:pt idx="15">
                  <c:v>-0.995468549797124</c:v>
                </c:pt>
                <c:pt idx="16">
                  <c:v>-1.2043660197155</c:v>
                </c:pt>
                <c:pt idx="17">
                  <c:v>-1.03137723218631</c:v>
                </c:pt>
                <c:pt idx="18">
                  <c:v>-1.17061546149112</c:v>
                </c:pt>
                <c:pt idx="19">
                  <c:v>-1.05588038470703</c:v>
                </c:pt>
                <c:pt idx="20">
                  <c:v>-1.14865037990177</c:v>
                </c:pt>
                <c:pt idx="21">
                  <c:v>-1.07246244061747</c:v>
                </c:pt>
                <c:pt idx="22">
                  <c:v>-1.13424771390834</c:v>
                </c:pt>
                <c:pt idx="23">
                  <c:v>-1.08362107802573</c:v>
                </c:pt>
                <c:pt idx="24">
                  <c:v>-1.12475726779947</c:v>
                </c:pt>
                <c:pt idx="25">
                  <c:v>-1.09110170583132</c:v>
                </c:pt>
                <c:pt idx="26">
                  <c:v>-1.11848340321824</c:v>
                </c:pt>
                <c:pt idx="27">
                  <c:v>-1.09610390339588</c:v>
                </c:pt>
                <c:pt idx="28">
                  <c:v>-1.11432705619223</c:v>
                </c:pt>
                <c:pt idx="29">
                  <c:v>-1.09944312340065</c:v>
                </c:pt>
                <c:pt idx="30">
                  <c:v>-1.11156963490239</c:v>
                </c:pt>
                <c:pt idx="31">
                  <c:v>-1.10166969176537</c:v>
                </c:pt>
                <c:pt idx="32">
                  <c:v>-1.10973857676789</c:v>
                </c:pt>
                <c:pt idx="33">
                  <c:v>-1.10315322785466</c:v>
                </c:pt>
                <c:pt idx="34">
                  <c:v>-1.10852190950921</c:v>
                </c:pt>
                <c:pt idx="35">
                  <c:v>-1.10414119161457</c:v>
                </c:pt>
                <c:pt idx="36">
                  <c:v>-1.10771314637547</c:v>
                </c:pt>
                <c:pt idx="37">
                  <c:v>-1.10479890690046</c:v>
                </c:pt>
                <c:pt idx="38">
                  <c:v>-1.10717538400716</c:v>
                </c:pt>
                <c:pt idx="39">
                  <c:v>-1.10523666850716</c:v>
                </c:pt>
                <c:pt idx="40">
                  <c:v>-1.10681774988593</c:v>
                </c:pt>
                <c:pt idx="41">
                  <c:v>-1.10552799012698</c:v>
                </c:pt>
                <c:pt idx="42">
                  <c:v>-1.10657987951949</c:v>
                </c:pt>
                <c:pt idx="43">
                  <c:v>-1.10572183963934</c:v>
                </c:pt>
                <c:pt idx="44">
                  <c:v>-1.10642165386894</c:v>
                </c:pt>
                <c:pt idx="45">
                  <c:v>-1.10585082132944</c:v>
                </c:pt>
                <c:pt idx="46">
                  <c:v>-1.10631640030223</c:v>
                </c:pt>
                <c:pt idx="47">
                  <c:v>-1.10593663813676</c:v>
                </c:pt>
                <c:pt idx="48">
                  <c:v>-1.10624638188197</c:v>
                </c:pt>
                <c:pt idx="49">
                  <c:v>-1.10599373391032</c:v>
                </c:pt>
                <c:pt idx="50">
                  <c:v/>
                </c:pt>
              </c:numCache>
            </c:numRef>
          </c:yVal>
          <c:smooth val="0"/>
        </c:ser>
        <c:axId val="59935934"/>
        <c:axId val="45946712"/>
      </c:scatterChart>
      <c:valAx>
        <c:axId val="5993593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509875"/>
              <c:y val="0.89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5946712"/>
        <c:crossesAt val="0"/>
        <c:crossBetween val="midCat"/>
      </c:valAx>
      <c:valAx>
        <c:axId val="4594671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I-n prediction</a:t>
                </a:r>
              </a:p>
            </c:rich>
          </c:tx>
          <c:layout>
            <c:manualLayout>
              <c:xMode val="edge"/>
              <c:yMode val="edge"/>
              <c:x val="0.0281875"/>
              <c:y val="0.55622222222222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9935934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2"/>
          <c:y val="0.107"/>
          <c:w val="0.96"/>
          <c:h val="0.873"/>
        </c:manualLayout>
      </c:layout>
      <c:scatterChart>
        <c:scatterStyle val="line"/>
        <c:varyColors val="0"/>
        <c:ser>
          <c:idx val="0"/>
          <c:order val="0"/>
          <c:tx>
            <c:strRef>
              <c:f>quadratic!$B$1</c:f>
              <c:strCache>
                <c:ptCount val="1"/>
                <c:pt idx="0">
                  <c:v>a2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quadratic!$A$2:$A$42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</c:v>
                </c:pt>
                <c:pt idx="10">
                  <c:v>-0.999999999999999</c:v>
                </c:pt>
                <c:pt idx="11">
                  <c:v>-0.899999999999999</c:v>
                </c:pt>
                <c:pt idx="12">
                  <c:v>-0.799999999999999</c:v>
                </c:pt>
                <c:pt idx="13">
                  <c:v>-0.699999999999999</c:v>
                </c:pt>
                <c:pt idx="14">
                  <c:v>-0.599999999999999</c:v>
                </c:pt>
                <c:pt idx="15">
                  <c:v>-0.499999999999998</c:v>
                </c:pt>
                <c:pt idx="16">
                  <c:v>-0.399999999999998</c:v>
                </c:pt>
                <c:pt idx="17">
                  <c:v>-0.299999999999998</c:v>
                </c:pt>
                <c:pt idx="18">
                  <c:v>-0.199999999999998</c:v>
                </c:pt>
                <c:pt idx="19">
                  <c:v>-0.0999999999999981</c:v>
                </c:pt>
                <c:pt idx="20">
                  <c:v>2.22044604925031E-015</c:v>
                </c:pt>
                <c:pt idx="21">
                  <c:v>0.100000000000002</c:v>
                </c:pt>
                <c:pt idx="22">
                  <c:v>0.200000000000002</c:v>
                </c:pt>
                <c:pt idx="23">
                  <c:v>0.300000000000002</c:v>
                </c:pt>
                <c:pt idx="24">
                  <c:v>0.400000000000003</c:v>
                </c:pt>
                <c:pt idx="25">
                  <c:v>0.500000000000003</c:v>
                </c:pt>
                <c:pt idx="26">
                  <c:v>0.600000000000003</c:v>
                </c:pt>
                <c:pt idx="27">
                  <c:v>0.700000000000003</c:v>
                </c:pt>
                <c:pt idx="28">
                  <c:v>0.800000000000003</c:v>
                </c:pt>
                <c:pt idx="29">
                  <c:v>0.900000000000003</c:v>
                </c:pt>
                <c:pt idx="30">
                  <c:v>1</c:v>
                </c:pt>
                <c:pt idx="31">
                  <c:v>1.1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</c:numCache>
            </c:numRef>
          </c:xVal>
          <c:yVal>
            <c:numRef>
              <c:f>quadratic!$B$2:$B$42</c:f>
              <c:numCache>
                <c:formatCode>General</c:formatCode>
                <c:ptCount val="41"/>
                <c:pt idx="0">
                  <c:v>4</c:v>
                </c:pt>
                <c:pt idx="1">
                  <c:v>3.61</c:v>
                </c:pt>
                <c:pt idx="2">
                  <c:v>3.24</c:v>
                </c:pt>
                <c:pt idx="3">
                  <c:v>2.89</c:v>
                </c:pt>
                <c:pt idx="4">
                  <c:v>2.56</c:v>
                </c:pt>
                <c:pt idx="5">
                  <c:v>2.25</c:v>
                </c:pt>
                <c:pt idx="6">
                  <c:v>1.96</c:v>
                </c:pt>
                <c:pt idx="7">
                  <c:v>1.69</c:v>
                </c:pt>
                <c:pt idx="8">
                  <c:v>1.44</c:v>
                </c:pt>
                <c:pt idx="9">
                  <c:v>1.21</c:v>
                </c:pt>
                <c:pt idx="10">
                  <c:v>0.999999999999998</c:v>
                </c:pt>
                <c:pt idx="11">
                  <c:v>0.809999999999998</c:v>
                </c:pt>
                <c:pt idx="12">
                  <c:v>0.639999999999998</c:v>
                </c:pt>
                <c:pt idx="13">
                  <c:v>0.489999999999999</c:v>
                </c:pt>
                <c:pt idx="14">
                  <c:v>0.359999999999999</c:v>
                </c:pt>
                <c:pt idx="15">
                  <c:v>0.249999999999998</c:v>
                </c:pt>
                <c:pt idx="16">
                  <c:v>0.159999999999998</c:v>
                </c:pt>
                <c:pt idx="17">
                  <c:v>0.0899999999999988</c:v>
                </c:pt>
                <c:pt idx="18">
                  <c:v>0.0399999999999992</c:v>
                </c:pt>
                <c:pt idx="19">
                  <c:v>0.00999999999999962</c:v>
                </c:pt>
                <c:pt idx="20">
                  <c:v>4.93038065763131E-030</c:v>
                </c:pt>
                <c:pt idx="21">
                  <c:v>0.0100000000000004</c:v>
                </c:pt>
                <c:pt idx="22">
                  <c:v>0.0400000000000008</c:v>
                </c:pt>
                <c:pt idx="23">
                  <c:v>0.0900000000000012</c:v>
                </c:pt>
                <c:pt idx="24">
                  <c:v>0.160000000000002</c:v>
                </c:pt>
                <c:pt idx="25">
                  <c:v>0.250000000000003</c:v>
                </c:pt>
                <c:pt idx="26">
                  <c:v>0.360000000000004</c:v>
                </c:pt>
                <c:pt idx="27">
                  <c:v>0.490000000000004</c:v>
                </c:pt>
                <c:pt idx="28">
                  <c:v>0.640000000000005</c:v>
                </c:pt>
                <c:pt idx="29">
                  <c:v>0.810000000000005</c:v>
                </c:pt>
                <c:pt idx="30">
                  <c:v>1</c:v>
                </c:pt>
                <c:pt idx="31">
                  <c:v>1.21</c:v>
                </c:pt>
                <c:pt idx="32">
                  <c:v>1.44</c:v>
                </c:pt>
                <c:pt idx="33">
                  <c:v>1.69</c:v>
                </c:pt>
                <c:pt idx="34">
                  <c:v>1.96</c:v>
                </c:pt>
                <c:pt idx="35">
                  <c:v>2.25</c:v>
                </c:pt>
                <c:pt idx="36">
                  <c:v>2.56</c:v>
                </c:pt>
                <c:pt idx="37">
                  <c:v>2.89</c:v>
                </c:pt>
                <c:pt idx="38">
                  <c:v>3.24</c:v>
                </c:pt>
                <c:pt idx="39">
                  <c:v>3.61</c:v>
                </c:pt>
                <c:pt idx="40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quadratic!$C$1</c:f>
              <c:strCache>
                <c:ptCount val="1"/>
                <c:pt idx="0">
                  <c:v>g1*a+g2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quadratic!$A$2:$A$42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</c:v>
                </c:pt>
                <c:pt idx="10">
                  <c:v>-0.999999999999999</c:v>
                </c:pt>
                <c:pt idx="11">
                  <c:v>-0.899999999999999</c:v>
                </c:pt>
                <c:pt idx="12">
                  <c:v>-0.799999999999999</c:v>
                </c:pt>
                <c:pt idx="13">
                  <c:v>-0.699999999999999</c:v>
                </c:pt>
                <c:pt idx="14">
                  <c:v>-0.599999999999999</c:v>
                </c:pt>
                <c:pt idx="15">
                  <c:v>-0.499999999999998</c:v>
                </c:pt>
                <c:pt idx="16">
                  <c:v>-0.399999999999998</c:v>
                </c:pt>
                <c:pt idx="17">
                  <c:v>-0.299999999999998</c:v>
                </c:pt>
                <c:pt idx="18">
                  <c:v>-0.199999999999998</c:v>
                </c:pt>
                <c:pt idx="19">
                  <c:v>-0.0999999999999981</c:v>
                </c:pt>
                <c:pt idx="20">
                  <c:v>2.22044604925031E-015</c:v>
                </c:pt>
                <c:pt idx="21">
                  <c:v>0.100000000000002</c:v>
                </c:pt>
                <c:pt idx="22">
                  <c:v>0.200000000000002</c:v>
                </c:pt>
                <c:pt idx="23">
                  <c:v>0.300000000000002</c:v>
                </c:pt>
                <c:pt idx="24">
                  <c:v>0.400000000000003</c:v>
                </c:pt>
                <c:pt idx="25">
                  <c:v>0.500000000000003</c:v>
                </c:pt>
                <c:pt idx="26">
                  <c:v>0.600000000000003</c:v>
                </c:pt>
                <c:pt idx="27">
                  <c:v>0.700000000000003</c:v>
                </c:pt>
                <c:pt idx="28">
                  <c:v>0.800000000000003</c:v>
                </c:pt>
                <c:pt idx="29">
                  <c:v>0.900000000000003</c:v>
                </c:pt>
                <c:pt idx="30">
                  <c:v>1</c:v>
                </c:pt>
                <c:pt idx="31">
                  <c:v>1.1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</c:numCache>
            </c:numRef>
          </c:xVal>
          <c:yVal>
            <c:numRef>
              <c:f>quadratic!$C$2:$C$42</c:f>
              <c:numCache>
                <c:formatCode>General</c:formatCode>
                <c:ptCount val="41"/>
                <c:pt idx="0">
                  <c:v>1</c:v>
                </c:pt>
                <c:pt idx="1">
                  <c:v>1.025</c:v>
                </c:pt>
                <c:pt idx="2">
                  <c:v>1.05</c:v>
                </c:pt>
                <c:pt idx="3">
                  <c:v>1.075</c:v>
                </c:pt>
                <c:pt idx="4">
                  <c:v>1.1</c:v>
                </c:pt>
                <c:pt idx="5">
                  <c:v>1.125</c:v>
                </c:pt>
                <c:pt idx="6">
                  <c:v>1.15</c:v>
                </c:pt>
                <c:pt idx="7">
                  <c:v>1.175</c:v>
                </c:pt>
                <c:pt idx="8">
                  <c:v>1.2</c:v>
                </c:pt>
                <c:pt idx="9">
                  <c:v>1.225</c:v>
                </c:pt>
                <c:pt idx="10">
                  <c:v>1.25</c:v>
                </c:pt>
                <c:pt idx="11">
                  <c:v>1.275</c:v>
                </c:pt>
                <c:pt idx="12">
                  <c:v>1.3</c:v>
                </c:pt>
                <c:pt idx="13">
                  <c:v>1.325</c:v>
                </c:pt>
                <c:pt idx="14">
                  <c:v>1.35</c:v>
                </c:pt>
                <c:pt idx="15">
                  <c:v>1.375</c:v>
                </c:pt>
                <c:pt idx="16">
                  <c:v>1.4</c:v>
                </c:pt>
                <c:pt idx="17">
                  <c:v>1.425</c:v>
                </c:pt>
                <c:pt idx="18">
                  <c:v>1.45</c:v>
                </c:pt>
                <c:pt idx="19">
                  <c:v>1.475</c:v>
                </c:pt>
                <c:pt idx="20">
                  <c:v>1.5</c:v>
                </c:pt>
                <c:pt idx="21">
                  <c:v>1.525</c:v>
                </c:pt>
                <c:pt idx="22">
                  <c:v>1.55</c:v>
                </c:pt>
                <c:pt idx="23">
                  <c:v>1.575</c:v>
                </c:pt>
                <c:pt idx="24">
                  <c:v>1.6</c:v>
                </c:pt>
                <c:pt idx="25">
                  <c:v>1.625</c:v>
                </c:pt>
                <c:pt idx="26">
                  <c:v>1.65</c:v>
                </c:pt>
                <c:pt idx="27">
                  <c:v>1.675</c:v>
                </c:pt>
                <c:pt idx="28">
                  <c:v>1.7</c:v>
                </c:pt>
                <c:pt idx="29">
                  <c:v>1.725</c:v>
                </c:pt>
                <c:pt idx="30">
                  <c:v>1.75</c:v>
                </c:pt>
                <c:pt idx="31">
                  <c:v>1.775</c:v>
                </c:pt>
                <c:pt idx="32">
                  <c:v>1.8</c:v>
                </c:pt>
                <c:pt idx="33">
                  <c:v>1.825</c:v>
                </c:pt>
                <c:pt idx="34">
                  <c:v>1.85</c:v>
                </c:pt>
                <c:pt idx="35">
                  <c:v>1.875</c:v>
                </c:pt>
                <c:pt idx="36">
                  <c:v>1.9</c:v>
                </c:pt>
                <c:pt idx="37">
                  <c:v>1.925</c:v>
                </c:pt>
                <c:pt idx="38">
                  <c:v>1.95</c:v>
                </c:pt>
                <c:pt idx="39">
                  <c:v>1.975</c:v>
                </c:pt>
                <c:pt idx="40">
                  <c:v>2</c:v>
                </c:pt>
              </c:numCache>
            </c:numRef>
          </c:yVal>
          <c:smooth val="0"/>
        </c:ser>
        <c:axId val="54911712"/>
        <c:axId val="66587375"/>
      </c:scatterChart>
      <c:valAx>
        <c:axId val="5491171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a</a:t>
                </a:r>
              </a:p>
            </c:rich>
          </c:tx>
          <c:layout>
            <c:manualLayout>
              <c:xMode val="edge"/>
              <c:yMode val="edge"/>
              <c:x val="0.490625"/>
              <c:y val="0.937777777777778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6587375"/>
        <c:crossesAt val="0"/>
        <c:crossBetween val="midCat"/>
      </c:valAx>
      <c:valAx>
        <c:axId val="6658737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4911712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layout>
        <c:manualLayout>
          <c:xMode val="edge"/>
          <c:yMode val="edge"/>
          <c:x val="0.3654375"/>
          <c:y val="0.020555555555555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0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719280</xdr:colOff>
      <xdr:row>2</xdr:row>
      <xdr:rowOff>161280</xdr:rowOff>
    </xdr:from>
    <xdr:to>
      <xdr:col>14</xdr:col>
      <xdr:colOff>789120</xdr:colOff>
      <xdr:row>22</xdr:row>
      <xdr:rowOff>149760</xdr:rowOff>
    </xdr:to>
    <xdr:graphicFrame>
      <xdr:nvGraphicFramePr>
        <xdr:cNvPr id="0" name=""/>
        <xdr:cNvGraphicFramePr/>
      </xdr:nvGraphicFramePr>
      <xdr:xfrm>
        <a:off x="6752160" y="5140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71640</xdr:colOff>
      <xdr:row>24</xdr:row>
      <xdr:rowOff>153720</xdr:rowOff>
    </xdr:from>
    <xdr:to>
      <xdr:col>15</xdr:col>
      <xdr:colOff>149760</xdr:colOff>
      <xdr:row>44</xdr:row>
      <xdr:rowOff>143640</xdr:rowOff>
    </xdr:to>
    <xdr:graphicFrame>
      <xdr:nvGraphicFramePr>
        <xdr:cNvPr id="1" name=""/>
        <xdr:cNvGraphicFramePr/>
      </xdr:nvGraphicFramePr>
      <xdr:xfrm>
        <a:off x="6917400" y="4082760"/>
        <a:ext cx="576756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318600</xdr:colOff>
      <xdr:row>5</xdr:row>
      <xdr:rowOff>154440</xdr:rowOff>
    </xdr:from>
    <xdr:to>
      <xdr:col>22</xdr:col>
      <xdr:colOff>388440</xdr:colOff>
      <xdr:row>25</xdr:row>
      <xdr:rowOff>142920</xdr:rowOff>
    </xdr:to>
    <xdr:graphicFrame>
      <xdr:nvGraphicFramePr>
        <xdr:cNvPr id="2" name=""/>
        <xdr:cNvGraphicFramePr/>
      </xdr:nvGraphicFramePr>
      <xdr:xfrm>
        <a:off x="12853800" y="9950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692640</xdr:colOff>
      <xdr:row>27</xdr:row>
      <xdr:rowOff>87120</xdr:rowOff>
    </xdr:from>
    <xdr:to>
      <xdr:col>22</xdr:col>
      <xdr:colOff>762480</xdr:colOff>
      <xdr:row>47</xdr:row>
      <xdr:rowOff>75600</xdr:rowOff>
    </xdr:to>
    <xdr:graphicFrame>
      <xdr:nvGraphicFramePr>
        <xdr:cNvPr id="3" name=""/>
        <xdr:cNvGraphicFramePr/>
      </xdr:nvGraphicFramePr>
      <xdr:xfrm>
        <a:off x="13227840" y="450396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601560</xdr:colOff>
      <xdr:row>8</xdr:row>
      <xdr:rowOff>16920</xdr:rowOff>
    </xdr:from>
    <xdr:to>
      <xdr:col>14</xdr:col>
      <xdr:colOff>671760</xdr:colOff>
      <xdr:row>28</xdr:row>
      <xdr:rowOff>5400</xdr:rowOff>
    </xdr:to>
    <xdr:graphicFrame>
      <xdr:nvGraphicFramePr>
        <xdr:cNvPr id="4" name=""/>
        <xdr:cNvGraphicFramePr/>
      </xdr:nvGraphicFramePr>
      <xdr:xfrm>
        <a:off x="6291000" y="13172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3"/>
  <sheetViews>
    <sheetView showFormulas="false" showGridLines="true" showRowColHeaders="true" showZeros="true" rightToLeft="false" tabSelected="false" showOutlineSymbols="true" defaultGridColor="true" view="normal" topLeftCell="I13" colorId="64" zoomScale="120" zoomScaleNormal="120" zoomScalePageLayoutView="100" workbookViewId="0">
      <selection pane="topLeft" activeCell="M53" activeCellId="0" sqref="M53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16.39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n">
        <v>0.25</v>
      </c>
      <c r="C1" s="0" t="s">
        <v>1</v>
      </c>
      <c r="D1" s="0" t="n">
        <v>1.5</v>
      </c>
      <c r="E1" s="0" t="s">
        <v>2</v>
      </c>
      <c r="F1" s="0" t="n">
        <f aca="false">1/2+B1/4/quadratic!F8</f>
        <v>0.550767308256681</v>
      </c>
      <c r="G1" s="0" t="s">
        <v>3</v>
      </c>
      <c r="H1" s="0" t="n">
        <f aca="false">1/2-B1/4/quadratic!F8</f>
        <v>0.449232691743319</v>
      </c>
    </row>
    <row r="2" customFormat="false" ht="15" hidden="false" customHeight="false" outlineLevel="0" collapsed="false">
      <c r="A2" s="0" t="s">
        <v>4</v>
      </c>
      <c r="B2" s="0" t="s">
        <v>5</v>
      </c>
      <c r="C2" s="0" t="s">
        <v>6</v>
      </c>
      <c r="D2" s="0" t="s">
        <v>7</v>
      </c>
      <c r="E2" s="0" t="s">
        <v>8</v>
      </c>
      <c r="F2" s="0" t="s">
        <v>9</v>
      </c>
    </row>
    <row r="3" customFormat="false" ht="12.8" hidden="false" customHeight="false" outlineLevel="0" collapsed="false">
      <c r="A3" s="0" t="n">
        <v>0</v>
      </c>
      <c r="B3" s="0" t="n">
        <v>1</v>
      </c>
      <c r="D3" s="0" t="n">
        <f aca="false">F$1*quadratic!F$11^A3+H$1*quadratic!F$12^A3</f>
        <v>1</v>
      </c>
      <c r="E3" s="0" t="n">
        <f aca="false">F$1/quadratic!F$11^A3+H$1/quadratic!F$12^A3</f>
        <v>1</v>
      </c>
    </row>
    <row r="4" customFormat="false" ht="12.8" hidden="false" customHeight="false" outlineLevel="0" collapsed="false">
      <c r="A4" s="0" t="n">
        <v>1</v>
      </c>
      <c r="B4" s="0" t="n">
        <f aca="false">B$1*B3</f>
        <v>0.25</v>
      </c>
      <c r="C4" s="0" t="n">
        <f aca="false">B4/B3</f>
        <v>0.25</v>
      </c>
      <c r="D4" s="0" t="n">
        <f aca="false">F$1*quadratic!F$11^A4+H$1*quadratic!F$12^A4</f>
        <v>0.25</v>
      </c>
      <c r="E4" s="0" t="n">
        <f aca="false">F$1/quadratic!F$11^A4+H$1/quadratic!F$12^A4</f>
        <v>0</v>
      </c>
      <c r="F4" s="0" t="n">
        <f aca="false">E4/E5</f>
        <v>0</v>
      </c>
    </row>
    <row r="5" customFormat="false" ht="12.8" hidden="false" customHeight="false" outlineLevel="0" collapsed="false">
      <c r="A5" s="0" t="n">
        <v>2</v>
      </c>
      <c r="B5" s="0" t="n">
        <f aca="false">B$1*B4+D$1*B3</f>
        <v>1.5625</v>
      </c>
      <c r="C5" s="0" t="n">
        <f aca="false">B5/B4</f>
        <v>6.25</v>
      </c>
      <c r="D5" s="0" t="n">
        <f aca="false">F$1*quadratic!F$11^A5+H$1*quadratic!F$12^A5</f>
        <v>1.5625</v>
      </c>
      <c r="E5" s="0" t="n">
        <f aca="false">F$1/quadratic!F$11^A5+H$1/quadratic!F$12^A5</f>
        <v>0.666666666666667</v>
      </c>
      <c r="F5" s="0" t="n">
        <f aca="false">E5/E6</f>
        <v>-6</v>
      </c>
    </row>
    <row r="6" customFormat="false" ht="12.8" hidden="false" customHeight="false" outlineLevel="0" collapsed="false">
      <c r="A6" s="0" t="n">
        <v>3</v>
      </c>
      <c r="B6" s="0" t="n">
        <f aca="false">B$1*B5+D$1*B4</f>
        <v>0.765625</v>
      </c>
      <c r="C6" s="0" t="n">
        <f aca="false">B6/B5</f>
        <v>0.49</v>
      </c>
      <c r="D6" s="0" t="n">
        <f aca="false">F$1*quadratic!F$11^A6+H$1*quadratic!F$12^A6</f>
        <v>0.765625</v>
      </c>
      <c r="E6" s="0" t="n">
        <f aca="false">F$1/quadratic!F$11^A6+H$1/quadratic!F$12^A6</f>
        <v>-0.111111111111111</v>
      </c>
      <c r="F6" s="0" t="n">
        <f aca="false">E6/E7</f>
        <v>-0.24</v>
      </c>
    </row>
    <row r="7" customFormat="false" ht="12.8" hidden="false" customHeight="false" outlineLevel="0" collapsed="false">
      <c r="A7" s="0" t="n">
        <v>4</v>
      </c>
      <c r="B7" s="0" t="n">
        <f aca="false">B$1*B6+D$1*B5</f>
        <v>2.53515625</v>
      </c>
      <c r="C7" s="0" t="n">
        <f aca="false">B7/B6</f>
        <v>3.31122448979592</v>
      </c>
      <c r="D7" s="0" t="n">
        <f aca="false">F$1*quadratic!F$11^A7+H$1*quadratic!F$12^A7</f>
        <v>2.53515625</v>
      </c>
      <c r="E7" s="0" t="n">
        <f aca="false">F$1/quadratic!F$11^A7+H$1/quadratic!F$12^A7</f>
        <v>0.462962962962963</v>
      </c>
      <c r="F7" s="0" t="n">
        <f aca="false">E7/E8</f>
        <v>-3.06122448979592</v>
      </c>
    </row>
    <row r="8" customFormat="false" ht="12.8" hidden="false" customHeight="false" outlineLevel="0" collapsed="false">
      <c r="A8" s="0" t="n">
        <v>5</v>
      </c>
      <c r="B8" s="0" t="n">
        <f aca="false">B$1*B7+D$1*B6</f>
        <v>1.7822265625</v>
      </c>
      <c r="C8" s="0" t="n">
        <f aca="false">B8/B7</f>
        <v>0.703004622496148</v>
      </c>
      <c r="D8" s="0" t="n">
        <f aca="false">F$1*quadratic!F$11^A8+H$1*quadratic!F$12^A8</f>
        <v>1.7822265625</v>
      </c>
      <c r="E8" s="0" t="n">
        <f aca="false">F$1/quadratic!F$11^A8+H$1/quadratic!F$12^A8</f>
        <v>-0.151234567901235</v>
      </c>
      <c r="F8" s="0" t="n">
        <f aca="false">E8/E9</f>
        <v>-0.453004622496148</v>
      </c>
    </row>
    <row r="9" customFormat="false" ht="12.8" hidden="false" customHeight="false" outlineLevel="0" collapsed="false">
      <c r="A9" s="0" t="n">
        <v>6</v>
      </c>
      <c r="B9" s="0" t="n">
        <f aca="false">B$1*B8+D$1*B7</f>
        <v>4.248291015625</v>
      </c>
      <c r="C9" s="0" t="n">
        <f aca="false">B9/B8</f>
        <v>2.38369863013699</v>
      </c>
      <c r="D9" s="0" t="n">
        <f aca="false">F$1*quadratic!F$11^A9+H$1*quadratic!F$12^A9</f>
        <v>4.248291015625</v>
      </c>
      <c r="E9" s="0" t="n">
        <f aca="false">F$1/quadratic!F$11^A9+H$1/quadratic!F$12^A9</f>
        <v>0.333847736625515</v>
      </c>
      <c r="F9" s="0" t="n">
        <f aca="false">E9/E10</f>
        <v>-2.13369863013699</v>
      </c>
    </row>
    <row r="10" customFormat="false" ht="12.8" hidden="false" customHeight="false" outlineLevel="0" collapsed="false">
      <c r="A10" s="0" t="n">
        <v>7</v>
      </c>
      <c r="B10" s="0" t="n">
        <f aca="false">B$1*B9+D$1*B8</f>
        <v>3.73541259765625</v>
      </c>
      <c r="C10" s="0" t="n">
        <f aca="false">B10/B9</f>
        <v>0.879274179644848</v>
      </c>
      <c r="D10" s="0" t="n">
        <f aca="false">F$1*quadratic!F$11^A10+H$1*quadratic!F$12^A10</f>
        <v>3.73541259765625</v>
      </c>
      <c r="E10" s="0" t="n">
        <f aca="false">F$1/quadratic!F$11^A10+H$1/quadratic!F$12^A10</f>
        <v>-0.156464334705076</v>
      </c>
      <c r="F10" s="0" t="n">
        <f aca="false">E10/E11</f>
        <v>-0.629274179644848</v>
      </c>
    </row>
    <row r="11" customFormat="false" ht="12.8" hidden="false" customHeight="false" outlineLevel="0" collapsed="false">
      <c r="A11" s="0" t="n">
        <v>8</v>
      </c>
      <c r="B11" s="0" t="n">
        <f aca="false">B$1*B10+D$1*B9</f>
        <v>7.30628967285156</v>
      </c>
      <c r="C11" s="0" t="n">
        <f aca="false">B11/B10</f>
        <v>1.95595251711573</v>
      </c>
      <c r="D11" s="0" t="n">
        <f aca="false">F$1*quadratic!F$11^A11+H$1*quadratic!F$12^A11</f>
        <v>7.30628967285156</v>
      </c>
      <c r="E11" s="0" t="n">
        <f aca="false">F$1/quadratic!F$11^A11+H$1/quadratic!F$12^A11</f>
        <v>0.248642546867856</v>
      </c>
      <c r="F11" s="0" t="n">
        <f aca="false">E11/E12</f>
        <v>-1.70595251711573</v>
      </c>
    </row>
    <row r="12" customFormat="false" ht="12.8" hidden="false" customHeight="false" outlineLevel="0" collapsed="false">
      <c r="A12" s="0" t="n">
        <v>9</v>
      </c>
      <c r="B12" s="0" t="n">
        <f aca="false">B$1*B11+D$1*B10</f>
        <v>7.42969131469727</v>
      </c>
      <c r="C12" s="0" t="n">
        <f aca="false">B12/B11</f>
        <v>1.01688978227954</v>
      </c>
      <c r="D12" s="0" t="n">
        <f aca="false">F$1*quadratic!F$11^A12+H$1*quadratic!F$12^A12</f>
        <v>7.42969131469726</v>
      </c>
      <c r="E12" s="0" t="n">
        <f aca="false">F$1/quadratic!F$11^A12+H$1/quadratic!F$12^A12</f>
        <v>-0.145749980948026</v>
      </c>
      <c r="F12" s="0" t="n">
        <f aca="false">E12/E13</f>
        <v>-0.766889782279539</v>
      </c>
    </row>
    <row r="13" customFormat="false" ht="12.8" hidden="false" customHeight="false" outlineLevel="0" collapsed="false">
      <c r="A13" s="0" t="n">
        <v>10</v>
      </c>
      <c r="B13" s="0" t="n">
        <f aca="false">B$1*B12+D$1*B11</f>
        <v>12.8168573379517</v>
      </c>
      <c r="C13" s="0" t="n">
        <f aca="false">B13/B12</f>
        <v>1.72508611664627</v>
      </c>
      <c r="D13" s="0" t="n">
        <f aca="false">F$1*quadratic!F$11^A13+H$1*quadratic!F$12^A13</f>
        <v>12.8168573379517</v>
      </c>
      <c r="E13" s="0" t="n">
        <f aca="false">F$1/quadratic!F$11^A13+H$1/quadratic!F$12^A13</f>
        <v>0.190053361403242</v>
      </c>
      <c r="F13" s="0" t="n">
        <f aca="false">E13/E14</f>
        <v>-1.47508611664627</v>
      </c>
    </row>
    <row r="14" customFormat="false" ht="12.8" hidden="false" customHeight="false" outlineLevel="0" collapsed="false">
      <c r="A14" s="0" t="n">
        <v>11</v>
      </c>
      <c r="B14" s="0" t="n">
        <f aca="false">B$1*B13+D$1*B12</f>
        <v>14.3487513065338</v>
      </c>
      <c r="C14" s="0" t="n">
        <f aca="false">B14/B13</f>
        <v>1.11952180852057</v>
      </c>
      <c r="D14" s="0" t="n">
        <f aca="false">F$1*quadratic!F$11^A14+H$1*quadratic!F$12^A14</f>
        <v>14.3487513065338</v>
      </c>
      <c r="E14" s="0" t="n">
        <f aca="false">F$1/quadratic!F$11^A14+H$1/quadratic!F$12^A14</f>
        <v>-0.128842214199225</v>
      </c>
      <c r="F14" s="0" t="n">
        <f aca="false">E14/E15</f>
        <v>-0.869521808520573</v>
      </c>
    </row>
    <row r="15" customFormat="false" ht="12.8" hidden="false" customHeight="false" outlineLevel="0" collapsed="false">
      <c r="A15" s="0" t="n">
        <v>12</v>
      </c>
      <c r="B15" s="0" t="n">
        <f aca="false">B$1*B14+D$1*B13</f>
        <v>22.8124738335609</v>
      </c>
      <c r="C15" s="0" t="n">
        <f aca="false">B15/B14</f>
        <v>1.58985777551062</v>
      </c>
      <c r="D15" s="0" t="n">
        <f aca="false">F$1*quadratic!F$11^A15+H$1*quadratic!F$12^A15</f>
        <v>22.8124738335609</v>
      </c>
      <c r="E15" s="0" t="n">
        <f aca="false">F$1/quadratic!F$11^A15+H$1/quadratic!F$12^A15</f>
        <v>0.148175943302032</v>
      </c>
      <c r="F15" s="0" t="n">
        <f aca="false">E15/E16</f>
        <v>-1.33985777551062</v>
      </c>
    </row>
    <row r="16" customFormat="false" ht="12.8" hidden="false" customHeight="false" outlineLevel="0" collapsed="false">
      <c r="A16" s="0" t="n">
        <v>13</v>
      </c>
      <c r="B16" s="0" t="n">
        <f aca="false">B$1*B15+D$1*B14</f>
        <v>27.226245418191</v>
      </c>
      <c r="C16" s="0" t="n">
        <f aca="false">B16/B15</f>
        <v>1.19348062015688</v>
      </c>
      <c r="D16" s="0" t="n">
        <f aca="false">F$1*quadratic!F$11^A16+H$1*quadratic!F$12^A16</f>
        <v>27.2262454181909</v>
      </c>
      <c r="E16" s="0" t="n">
        <f aca="false">F$1/quadratic!F$11^A16+H$1/quadratic!F$12^A16</f>
        <v>-0.110590800016488</v>
      </c>
      <c r="F16" s="0" t="n">
        <f aca="false">E16/E17</f>
        <v>-0.943480620156882</v>
      </c>
    </row>
    <row r="17" customFormat="false" ht="12.8" hidden="false" customHeight="false" outlineLevel="0" collapsed="false">
      <c r="A17" s="0" t="n">
        <v>14</v>
      </c>
      <c r="B17" s="0" t="n">
        <f aca="false">B$1*B16+D$1*B15</f>
        <v>41.0252721048892</v>
      </c>
      <c r="C17" s="0" t="n">
        <f aca="false">B17/B16</f>
        <v>1.50682811657455</v>
      </c>
      <c r="D17" s="0" t="n">
        <f aca="false">F$1*quadratic!F$11^A17+H$1*quadratic!F$12^A17</f>
        <v>41.0252721048891</v>
      </c>
      <c r="E17" s="0" t="n">
        <f aca="false">F$1/quadratic!F$11^A17+H$1/quadratic!F$12^A17</f>
        <v>0.117215762204103</v>
      </c>
      <c r="F17" s="0" t="n">
        <f aca="false">E17/E18</f>
        <v>-1.25682811657455</v>
      </c>
    </row>
    <row r="18" customFormat="false" ht="12.8" hidden="false" customHeight="false" outlineLevel="0" collapsed="false">
      <c r="A18" s="0" t="n">
        <v>15</v>
      </c>
      <c r="B18" s="0" t="n">
        <f aca="false">B$1*B17+D$1*B16</f>
        <v>51.0956861535087</v>
      </c>
      <c r="C18" s="0" t="n">
        <f aca="false">B18/B17</f>
        <v>1.24546854979712</v>
      </c>
      <c r="D18" s="0" t="n">
        <f aca="false">F$1*quadratic!F$11^A18+H$1*quadratic!F$12^A18</f>
        <v>51.0956861535087</v>
      </c>
      <c r="E18" s="0" t="n">
        <f aca="false">F$1/quadratic!F$11^A18+H$1/quadratic!F$12^A18</f>
        <v>-0.0932631603783427</v>
      </c>
      <c r="F18" s="0" t="n">
        <f aca="false">E18/E19</f>
        <v>-0.995468549797124</v>
      </c>
    </row>
    <row r="19" customFormat="false" ht="12.8" hidden="false" customHeight="false" outlineLevel="0" collapsed="false">
      <c r="A19" s="0" t="n">
        <v>16</v>
      </c>
      <c r="B19" s="0" t="n">
        <f aca="false">B$1*B18+D$1*B17</f>
        <v>74.3118296957109</v>
      </c>
      <c r="C19" s="0" t="n">
        <f aca="false">B19/B18</f>
        <v>1.4543660197155</v>
      </c>
      <c r="D19" s="0" t="n">
        <f aca="false">F$1*quadratic!F$11^A19+H$1*quadratic!F$12^A19</f>
        <v>74.3118296957108</v>
      </c>
      <c r="E19" s="0" t="n">
        <f aca="false">F$1/quadratic!F$11^A19+H$1/quadratic!F$12^A19</f>
        <v>0.0936877015324589</v>
      </c>
      <c r="F19" s="0" t="n">
        <f aca="false">E19/E20</f>
        <v>-1.2043660197155</v>
      </c>
    </row>
    <row r="20" customFormat="false" ht="12.8" hidden="false" customHeight="false" outlineLevel="0" collapsed="false">
      <c r="A20" s="0" t="n">
        <v>17</v>
      </c>
      <c r="B20" s="0" t="n">
        <f aca="false">B$1*B19+D$1*B18</f>
        <v>95.2214866541908</v>
      </c>
      <c r="C20" s="0" t="n">
        <f aca="false">B20/B19</f>
        <v>1.28137723218631</v>
      </c>
      <c r="D20" s="0" t="n">
        <f aca="false">F$1*quadratic!F$11^A20+H$1*quadratic!F$12^A20</f>
        <v>95.2214866541907</v>
      </c>
      <c r="E20" s="0" t="n">
        <f aca="false">F$1/quadratic!F$11^A20+H$1/quadratic!F$12^A20</f>
        <v>-0.0777900571743049</v>
      </c>
      <c r="F20" s="0" t="n">
        <f aca="false">E20/E21</f>
        <v>-1.03137723218631</v>
      </c>
    </row>
    <row r="21" customFormat="false" ht="12.8" hidden="false" customHeight="false" outlineLevel="0" collapsed="false">
      <c r="A21" s="0" t="n">
        <v>18</v>
      </c>
      <c r="B21" s="0" t="n">
        <f aca="false">B$1*B20+D$1*B19</f>
        <v>135.273116207114</v>
      </c>
      <c r="C21" s="0" t="n">
        <f aca="false">B21/B20</f>
        <v>1.42061546149112</v>
      </c>
      <c r="D21" s="0" t="n">
        <f aca="false">F$1*quadratic!F$11^A21+H$1*quadratic!F$12^A21</f>
        <v>135.273116207114</v>
      </c>
      <c r="E21" s="0" t="n">
        <f aca="false">F$1/quadratic!F$11^A21+H$1/quadratic!F$12^A21</f>
        <v>0.0754234772173567</v>
      </c>
      <c r="F21" s="0" t="n">
        <f aca="false">E21/E22</f>
        <v>-1.17061546149112</v>
      </c>
    </row>
    <row r="22" customFormat="false" ht="12.8" hidden="false" customHeight="false" outlineLevel="0" collapsed="false">
      <c r="A22" s="0" t="n">
        <v>19</v>
      </c>
      <c r="B22" s="0" t="n">
        <f aca="false">B$1*B21+D$1*B20</f>
        <v>176.650509033065</v>
      </c>
      <c r="C22" s="0" t="n">
        <f aca="false">B22/B21</f>
        <v>1.30588038470703</v>
      </c>
      <c r="D22" s="0" t="n">
        <f aca="false">F$1*quadratic!F$11^A22+H$1*quadratic!F$12^A22</f>
        <v>176.650509033065</v>
      </c>
      <c r="E22" s="0" t="n">
        <f aca="false">F$1/quadratic!F$11^A22+H$1/quadratic!F$12^A22</f>
        <v>-0.0644306176524294</v>
      </c>
      <c r="F22" s="0" t="n">
        <f aca="false">E22/E23</f>
        <v>-1.05588038470703</v>
      </c>
    </row>
    <row r="23" customFormat="false" ht="12.8" hidden="false" customHeight="false" outlineLevel="0" collapsed="false">
      <c r="A23" s="0" t="n">
        <v>20</v>
      </c>
      <c r="B23" s="0" t="n">
        <f aca="false">B$1*B22+D$1*B21</f>
        <v>247.072301568937</v>
      </c>
      <c r="C23" s="0" t="n">
        <f aca="false">B23/B22</f>
        <v>1.39865037990177</v>
      </c>
      <c r="D23" s="0" t="n">
        <f aca="false">F$1*quadratic!F$11^A23+H$1*quadratic!F$12^A23</f>
        <v>247.072301568937</v>
      </c>
      <c r="E23" s="0" t="n">
        <f aca="false">F$1/quadratic!F$11^A23+H$1/quadratic!F$12^A23</f>
        <v>0.0610207544203094</v>
      </c>
      <c r="F23" s="0" t="n">
        <f aca="false">E23/E24</f>
        <v>-1.14865037990177</v>
      </c>
    </row>
    <row r="24" customFormat="false" ht="12.8" hidden="false" customHeight="false" outlineLevel="0" collapsed="false">
      <c r="A24" s="0" t="n">
        <v>21</v>
      </c>
      <c r="B24" s="0" t="n">
        <f aca="false">B$1*B23+D$1*B22</f>
        <v>326.743838941831</v>
      </c>
      <c r="C24" s="0" t="n">
        <f aca="false">B24/B23</f>
        <v>1.32246244061747</v>
      </c>
      <c r="D24" s="0" t="n">
        <f aca="false">F$1*quadratic!F$11^A24+H$1*quadratic!F$12^A24</f>
        <v>326.743838941831</v>
      </c>
      <c r="E24" s="0" t="n">
        <f aca="false">F$1/quadratic!F$11^A24+H$1/quadratic!F$12^A24</f>
        <v>-0.0531238708383379</v>
      </c>
      <c r="F24" s="0" t="n">
        <f aca="false">E24/E25</f>
        <v>-1.07246244061747</v>
      </c>
    </row>
    <row r="25" customFormat="false" ht="12.8" hidden="false" customHeight="false" outlineLevel="0" collapsed="false">
      <c r="A25" s="0" t="n">
        <v>22</v>
      </c>
      <c r="B25" s="0" t="n">
        <f aca="false">B$1*B24+D$1*B23</f>
        <v>452.294412088864</v>
      </c>
      <c r="C25" s="0" t="n">
        <f aca="false">B25/B24</f>
        <v>1.38424771390834</v>
      </c>
      <c r="D25" s="0" t="n">
        <f aca="false">F$1*quadratic!F$11^A25+H$1*quadratic!F$12^A25</f>
        <v>452.294412088863</v>
      </c>
      <c r="E25" s="0" t="n">
        <f aca="false">F$1/quadratic!F$11^A25+H$1/quadratic!F$12^A25</f>
        <v>0.0495344814199293</v>
      </c>
      <c r="F25" s="0" t="n">
        <f aca="false">E25/E26</f>
        <v>-1.13424771390834</v>
      </c>
    </row>
    <row r="26" customFormat="false" ht="12.8" hidden="false" customHeight="false" outlineLevel="0" collapsed="false">
      <c r="A26" s="0" t="n">
        <v>23</v>
      </c>
      <c r="B26" s="0" t="n">
        <f aca="false">B$1*B25+D$1*B24</f>
        <v>603.189361434963</v>
      </c>
      <c r="C26" s="0" t="n">
        <f aca="false">B26/B25</f>
        <v>1.33362107802573</v>
      </c>
      <c r="D26" s="0" t="n">
        <f aca="false">F$1*quadratic!F$11^A26+H$1*quadratic!F$12^A26</f>
        <v>603.189361434962</v>
      </c>
      <c r="E26" s="0" t="n">
        <f aca="false">F$1/quadratic!F$11^A26+H$1/quadratic!F$12^A26</f>
        <v>-0.0436716607955468</v>
      </c>
      <c r="F26" s="0" t="n">
        <f aca="false">E26/E27</f>
        <v>-1.08362107802573</v>
      </c>
    </row>
    <row r="27" customFormat="false" ht="12.8" hidden="false" customHeight="false" outlineLevel="0" collapsed="false">
      <c r="A27" s="0" t="n">
        <v>24</v>
      </c>
      <c r="B27" s="0" t="n">
        <f aca="false">B$1*B26+D$1*B25</f>
        <v>829.238958492036</v>
      </c>
      <c r="C27" s="0" t="n">
        <f aca="false">B27/B26</f>
        <v>1.37475726779947</v>
      </c>
      <c r="D27" s="0" t="n">
        <f aca="false">F$1*quadratic!F$11^A27+H$1*quadratic!F$12^A27</f>
        <v>829.238958492035</v>
      </c>
      <c r="E27" s="0" t="n">
        <f aca="false">F$1/quadratic!F$11^A27+H$1/quadratic!F$12^A27</f>
        <v>0.0403015977458773</v>
      </c>
      <c r="F27" s="0" t="n">
        <f aca="false">E27/E28</f>
        <v>-1.12475726779947</v>
      </c>
    </row>
    <row r="28" customFormat="false" ht="12.8" hidden="false" customHeight="false" outlineLevel="0" collapsed="false">
      <c r="A28" s="0" t="n">
        <v>25</v>
      </c>
      <c r="B28" s="0" t="n">
        <f aca="false">B$1*B27+D$1*B26</f>
        <v>1112.09378177545</v>
      </c>
      <c r="C28" s="0" t="n">
        <f aca="false">B28/B27</f>
        <v>1.34110170583132</v>
      </c>
      <c r="D28" s="0" t="n">
        <f aca="false">F$1*quadratic!F$11^A28+H$1*quadratic!F$12^A28</f>
        <v>1112.09378177545</v>
      </c>
      <c r="E28" s="0" t="n">
        <f aca="false">F$1/quadratic!F$11^A28+H$1/quadratic!F$12^A28</f>
        <v>-0.0358313734880107</v>
      </c>
      <c r="F28" s="0" t="n">
        <f aca="false">E28/E29</f>
        <v>-1.09110170583132</v>
      </c>
    </row>
    <row r="29" customFormat="false" ht="12.8" hidden="false" customHeight="false" outlineLevel="0" collapsed="false">
      <c r="A29" s="0" t="n">
        <v>26</v>
      </c>
      <c r="B29" s="0" t="n">
        <f aca="false">B$1*B28+D$1*B27</f>
        <v>1521.88188318192</v>
      </c>
      <c r="C29" s="0" t="n">
        <f aca="false">B29/B28</f>
        <v>1.36848340321824</v>
      </c>
      <c r="D29" s="0" t="n">
        <f aca="false">F$1*quadratic!F$11^A29+H$1*quadratic!F$12^A29</f>
        <v>1521.88188318192</v>
      </c>
      <c r="E29" s="0" t="n">
        <f aca="false">F$1/quadratic!F$11^A29+H$1/quadratic!F$12^A29</f>
        <v>0.03283962741192</v>
      </c>
      <c r="F29" s="0" t="n">
        <f aca="false">E29/E30</f>
        <v>-1.11848340321824</v>
      </c>
    </row>
    <row r="30" customFormat="false" ht="12.8" hidden="false" customHeight="false" outlineLevel="0" collapsed="false">
      <c r="A30" s="0" t="n">
        <v>27</v>
      </c>
      <c r="B30" s="0" t="n">
        <f aca="false">B$1*B29+D$1*B28</f>
        <v>2048.61114345866</v>
      </c>
      <c r="C30" s="0" t="n">
        <f aca="false">B30/B29</f>
        <v>1.34610390339589</v>
      </c>
      <c r="D30" s="0" t="n">
        <f aca="false">F$1*quadratic!F$11^A30+H$1*quadratic!F$12^A30</f>
        <v>2048.61114345866</v>
      </c>
      <c r="E30" s="0" t="n">
        <f aca="false">F$1/quadratic!F$11^A30+H$1/quadratic!F$12^A30</f>
        <v>-0.0293608535606605</v>
      </c>
      <c r="F30" s="0" t="n">
        <f aca="false">E30/E31</f>
        <v>-1.09610390339588</v>
      </c>
    </row>
    <row r="31" customFormat="false" ht="12.8" hidden="false" customHeight="false" outlineLevel="0" collapsed="false">
      <c r="A31" s="0" t="n">
        <v>28</v>
      </c>
      <c r="B31" s="0" t="n">
        <f aca="false">B$1*B30+D$1*B29</f>
        <v>2794.97561063754</v>
      </c>
      <c r="C31" s="0" t="n">
        <f aca="false">B31/B30</f>
        <v>1.36432705619223</v>
      </c>
      <c r="D31" s="0" t="n">
        <f aca="false">F$1*quadratic!F$11^A31+H$1*quadratic!F$12^A31</f>
        <v>2794.97561063754</v>
      </c>
      <c r="E31" s="0" t="n">
        <f aca="false">F$1/quadratic!F$11^A31+H$1/quadratic!F$12^A31</f>
        <v>0.0267865605347234</v>
      </c>
      <c r="F31" s="0" t="n">
        <f aca="false">E31/E32</f>
        <v>-1.11432705619223</v>
      </c>
    </row>
    <row r="32" customFormat="false" ht="12.8" hidden="false" customHeight="false" outlineLevel="0" collapsed="false">
      <c r="A32" s="0" t="n">
        <v>29</v>
      </c>
      <c r="B32" s="0" t="n">
        <f aca="false">B$1*B31+D$1*B30</f>
        <v>3771.66061784738</v>
      </c>
      <c r="C32" s="0" t="n">
        <f aca="false">B32/B31</f>
        <v>1.34944312340065</v>
      </c>
      <c r="D32" s="0" t="n">
        <f aca="false">F$1*quadratic!F$11^A32+H$1*quadratic!F$12^A32</f>
        <v>3771.66061784737</v>
      </c>
      <c r="E32" s="0" t="n">
        <f aca="false">F$1/quadratic!F$11^A32+H$1/quadratic!F$12^A32</f>
        <v>-0.0240383291295609</v>
      </c>
      <c r="F32" s="0" t="n">
        <f aca="false">E32/E33</f>
        <v>-1.09944312340065</v>
      </c>
    </row>
    <row r="33" customFormat="false" ht="12.8" hidden="false" customHeight="false" outlineLevel="0" collapsed="false">
      <c r="A33" s="0" t="n">
        <v>30</v>
      </c>
      <c r="B33" s="0" t="n">
        <f aca="false">B$1*B32+D$1*B31</f>
        <v>5135.37857041816</v>
      </c>
      <c r="C33" s="0" t="n">
        <f aca="false">B33/B32</f>
        <v>1.36156963490239</v>
      </c>
      <c r="D33" s="0" t="n">
        <f aca="false">F$1*quadratic!F$11^A33+H$1*quadratic!F$12^A33</f>
        <v>5135.37857041815</v>
      </c>
      <c r="E33" s="0" t="n">
        <f aca="false">F$1/quadratic!F$11^A33+H$1/quadratic!F$12^A33</f>
        <v>0.0218640952114091</v>
      </c>
      <c r="F33" s="0" t="n">
        <f aca="false">E33/E34</f>
        <v>-1.11156963490239</v>
      </c>
    </row>
    <row r="34" customFormat="false" ht="12.8" hidden="false" customHeight="false" outlineLevel="0" collapsed="false">
      <c r="A34" s="0" t="n">
        <v>31</v>
      </c>
      <c r="B34" s="0" t="n">
        <f aca="false">B$1*B33+D$1*B32</f>
        <v>6941.3355693756</v>
      </c>
      <c r="C34" s="0" t="n">
        <f aca="false">B34/B33</f>
        <v>1.35166969176537</v>
      </c>
      <c r="D34" s="0" t="n">
        <f aca="false">F$1*quadratic!F$11^A34+H$1*quadratic!F$12^A34</f>
        <v>6941.33556937559</v>
      </c>
      <c r="E34" s="0" t="n">
        <f aca="false">F$1/quadratic!F$11^A34+H$1/quadratic!F$12^A34</f>
        <v>-0.0196695686216088</v>
      </c>
      <c r="F34" s="0" t="n">
        <f aca="false">E34/E35</f>
        <v>-1.10166969176537</v>
      </c>
    </row>
    <row r="35" customFormat="false" ht="12.8" hidden="false" customHeight="false" outlineLevel="0" collapsed="false">
      <c r="A35" s="0" t="n">
        <v>32</v>
      </c>
      <c r="B35" s="0" t="n">
        <f aca="false">B$1*B34+D$1*B33</f>
        <v>9438.40174797114</v>
      </c>
      <c r="C35" s="0" t="n">
        <f aca="false">B35/B34</f>
        <v>1.35973857676789</v>
      </c>
      <c r="D35" s="0" t="n">
        <f aca="false">F$1*quadratic!F$11^A35+H$1*quadratic!F$12^A35</f>
        <v>9438.40174797111</v>
      </c>
      <c r="E35" s="0" t="n">
        <f aca="false">F$1/quadratic!F$11^A35+H$1/quadratic!F$12^A35</f>
        <v>0.0178543249112075</v>
      </c>
      <c r="F35" s="0" t="n">
        <f aca="false">E35/E36</f>
        <v>-1.10973857676789</v>
      </c>
    </row>
    <row r="36" customFormat="false" ht="12.8" hidden="false" customHeight="false" outlineLevel="0" collapsed="false">
      <c r="A36" s="0" t="n">
        <v>33</v>
      </c>
      <c r="B36" s="0" t="n">
        <f aca="false">B$1*B35+D$1*B34</f>
        <v>12771.6037910562</v>
      </c>
      <c r="C36" s="0" t="n">
        <f aca="false">B36/B35</f>
        <v>1.35315322785466</v>
      </c>
      <c r="D36" s="0" t="n">
        <f aca="false">F$1*quadratic!F$11^A36+H$1*quadratic!F$12^A36</f>
        <v>12771.6037910562</v>
      </c>
      <c r="E36" s="0" t="n">
        <f aca="false">F$1/quadratic!F$11^A36+H$1/quadratic!F$12^A36</f>
        <v>-0.0160887665662738</v>
      </c>
      <c r="F36" s="0" t="n">
        <f aca="false">E36/E37</f>
        <v>-1.10315322785466</v>
      </c>
    </row>
    <row r="37" customFormat="false" ht="12.8" hidden="false" customHeight="false" outlineLevel="0" collapsed="false">
      <c r="A37" s="0" t="n">
        <v>34</v>
      </c>
      <c r="B37" s="0" t="n">
        <f aca="false">B$1*B36+D$1*B35</f>
        <v>17350.5035697208</v>
      </c>
      <c r="C37" s="0" t="n">
        <f aca="false">B37/B36</f>
        <v>1.35852190950921</v>
      </c>
      <c r="D37" s="0" t="n">
        <f aca="false">F$1*quadratic!F$11^A37+H$1*quadratic!F$12^A37</f>
        <v>17350.5035697207</v>
      </c>
      <c r="E37" s="0" t="n">
        <f aca="false">F$1/quadratic!F$11^A37+H$1/quadratic!F$12^A37</f>
        <v>0.0145843443685173</v>
      </c>
      <c r="F37" s="0" t="n">
        <f aca="false">E37/E38</f>
        <v>-1.10852190950921</v>
      </c>
    </row>
    <row r="38" customFormat="false" ht="12.8" hidden="false" customHeight="false" outlineLevel="0" collapsed="false">
      <c r="A38" s="0" t="n">
        <v>35</v>
      </c>
      <c r="B38" s="0" t="n">
        <f aca="false">B$1*B37+D$1*B36</f>
        <v>23495.0315790145</v>
      </c>
      <c r="C38" s="0" t="n">
        <f aca="false">B38/B37</f>
        <v>1.35414119161457</v>
      </c>
      <c r="D38" s="0" t="n">
        <f aca="false">F$1*quadratic!F$11^A38+H$1*quadratic!F$12^A38</f>
        <v>23495.0315790144</v>
      </c>
      <c r="E38" s="0" t="n">
        <f aca="false">F$1/quadratic!F$11^A38+H$1/quadratic!F$12^A38</f>
        <v>-0.0131565684389354</v>
      </c>
      <c r="F38" s="0" t="n">
        <f aca="false">E38/E39</f>
        <v>-1.10414119161457</v>
      </c>
    </row>
    <row r="39" customFormat="false" ht="12.8" hidden="false" customHeight="false" outlineLevel="0" collapsed="false">
      <c r="A39" s="0" t="n">
        <v>36</v>
      </c>
      <c r="B39" s="0" t="n">
        <f aca="false">B$1*B38+D$1*B37</f>
        <v>31899.5132493347</v>
      </c>
      <c r="C39" s="0" t="n">
        <f aca="false">B39/B38</f>
        <v>1.35771314637547</v>
      </c>
      <c r="D39" s="0" t="n">
        <f aca="false">F$1*quadratic!F$11^A39+H$1*quadratic!F$12^A39</f>
        <v>31899.5132493347</v>
      </c>
      <c r="E39" s="0" t="n">
        <f aca="false">F$1/quadratic!F$11^A39+H$1/quadratic!F$12^A39</f>
        <v>0.0119156576521675</v>
      </c>
      <c r="F39" s="0" t="n">
        <f aca="false">E39/E40</f>
        <v>-1.10771314637547</v>
      </c>
    </row>
    <row r="40" customFormat="false" ht="12.8" hidden="false" customHeight="false" outlineLevel="0" collapsed="false">
      <c r="A40" s="0" t="n">
        <v>37</v>
      </c>
      <c r="B40" s="0" t="n">
        <f aca="false">B$1*B39+D$1*B38</f>
        <v>43217.4256808554</v>
      </c>
      <c r="C40" s="0" t="n">
        <f aca="false">B40/B39</f>
        <v>1.35479890690046</v>
      </c>
      <c r="D40" s="0" t="n">
        <f aca="false">F$1*quadratic!F$11^A40+H$1*quadratic!F$12^A40</f>
        <v>43217.4256808553</v>
      </c>
      <c r="E40" s="0" t="n">
        <f aca="false">F$1/quadratic!F$11^A40+H$1/quadratic!F$12^A40</f>
        <v>-0.0107569885679849</v>
      </c>
      <c r="F40" s="0" t="n">
        <f aca="false">E40/E41</f>
        <v>-1.10479890690046</v>
      </c>
    </row>
    <row r="41" customFormat="false" ht="12.8" hidden="false" customHeight="false" outlineLevel="0" collapsed="false">
      <c r="A41" s="0" t="n">
        <v>38</v>
      </c>
      <c r="B41" s="0" t="n">
        <f aca="false">B$1*B40+D$1*B39</f>
        <v>58653.626294216</v>
      </c>
      <c r="C41" s="0" t="n">
        <f aca="false">B41/B40</f>
        <v>1.35717538400716</v>
      </c>
      <c r="D41" s="0" t="n">
        <f aca="false">F$1*quadratic!F$11^A41+H$1*quadratic!F$12^A41</f>
        <v>58653.6262942158</v>
      </c>
      <c r="E41" s="0" t="n">
        <f aca="false">F$1/quadratic!F$11^A41+H$1/quadratic!F$12^A41</f>
        <v>0.00973660319610912</v>
      </c>
      <c r="F41" s="0" t="n">
        <f aca="false">E41/E42</f>
        <v>-1.10717538400716</v>
      </c>
    </row>
    <row r="42" customFormat="false" ht="12.8" hidden="false" customHeight="false" outlineLevel="0" collapsed="false">
      <c r="A42" s="0" t="n">
        <v>39</v>
      </c>
      <c r="B42" s="0" t="n">
        <f aca="false">B$1*B41+D$1*B40</f>
        <v>79489.5450948371</v>
      </c>
      <c r="C42" s="0" t="n">
        <f aca="false">B42/B41</f>
        <v>1.35523666850716</v>
      </c>
      <c r="D42" s="0" t="n">
        <f aca="false">F$1*quadratic!F$11^A42+H$1*quadratic!F$12^A42</f>
        <v>79489.5450948369</v>
      </c>
      <c r="E42" s="0" t="n">
        <f aca="false">F$1/quadratic!F$11^A42+H$1/quadratic!F$12^A42</f>
        <v>-0.00879409291134142</v>
      </c>
      <c r="F42" s="0" t="n">
        <f aca="false">E42/E43</f>
        <v>-1.10523666850716</v>
      </c>
    </row>
    <row r="43" customFormat="false" ht="12.8" hidden="false" customHeight="false" outlineLevel="0" collapsed="false">
      <c r="A43" s="0" t="n">
        <v>40</v>
      </c>
      <c r="B43" s="0" t="n">
        <f aca="false">B$1*B42+D$1*B41</f>
        <v>107852.825715033</v>
      </c>
      <c r="C43" s="0" t="n">
        <f aca="false">B43/B42</f>
        <v>1.35681774988593</v>
      </c>
      <c r="D43" s="0" t="n">
        <f aca="false">F$1*quadratic!F$11^A43+H$1*quadratic!F$12^A43</f>
        <v>107852.825715033</v>
      </c>
      <c r="E43" s="0" t="n">
        <f aca="false">F$1/quadratic!F$11^A43+H$1/quadratic!F$12^A43</f>
        <v>0.00795675094929631</v>
      </c>
      <c r="F43" s="0" t="n">
        <f aca="false">E43/E44</f>
        <v>-1.10681774988593</v>
      </c>
    </row>
    <row r="44" customFormat="false" ht="12.8" hidden="false" customHeight="false" outlineLevel="0" collapsed="false">
      <c r="A44" s="0" t="n">
        <v>41</v>
      </c>
      <c r="B44" s="0" t="n">
        <f aca="false">B$1*B43+D$1*B42</f>
        <v>146197.524071014</v>
      </c>
      <c r="C44" s="0" t="n">
        <f aca="false">B44/B43</f>
        <v>1.35552799012698</v>
      </c>
      <c r="D44" s="0" t="n">
        <f aca="false">F$1*quadratic!F$11^A44+H$1*quadratic!F$12^A44</f>
        <v>146197.524071013</v>
      </c>
      <c r="E44" s="0" t="n">
        <f aca="false">F$1/quadratic!F$11^A44+H$1/quadratic!F$12^A44</f>
        <v>-0.007188853765777</v>
      </c>
      <c r="F44" s="0" t="n">
        <f aca="false">E44/E45</f>
        <v>-1.10552799012698</v>
      </c>
    </row>
    <row r="45" customFormat="false" ht="12.8" hidden="false" customHeight="false" outlineLevel="0" collapsed="false">
      <c r="A45" s="0" t="n">
        <v>42</v>
      </c>
      <c r="B45" s="0" t="n">
        <f aca="false">B$1*B44+D$1*B43</f>
        <v>198328.619590303</v>
      </c>
      <c r="C45" s="0" t="n">
        <f aca="false">B45/B44</f>
        <v>1.35657987951949</v>
      </c>
      <c r="D45" s="0" t="n">
        <f aca="false">F$1*quadratic!F$11^A45+H$1*quadratic!F$12^A45</f>
        <v>198328.619590303</v>
      </c>
      <c r="E45" s="0" t="n">
        <f aca="false">F$1/quadratic!F$11^A45+H$1/quadratic!F$12^A45</f>
        <v>0.00650264292716038</v>
      </c>
      <c r="F45" s="0" t="n">
        <f aca="false">E45/E46</f>
        <v>-1.10657987951949</v>
      </c>
    </row>
    <row r="46" customFormat="false" ht="12.8" hidden="false" customHeight="false" outlineLevel="0" collapsed="false">
      <c r="A46" s="0" t="n">
        <v>43</v>
      </c>
      <c r="B46" s="0" t="n">
        <f aca="false">B$1*B45+D$1*B44</f>
        <v>268878.441004097</v>
      </c>
      <c r="C46" s="0" t="n">
        <f aca="false">B46/B45</f>
        <v>1.35572183963934</v>
      </c>
      <c r="D46" s="0" t="n">
        <f aca="false">F$1*quadratic!F$11^A46+H$1*quadratic!F$12^A46</f>
        <v>268878.441004096</v>
      </c>
      <c r="E46" s="0" t="n">
        <f aca="false">F$1/quadratic!F$11^A46+H$1/quadratic!F$12^A46</f>
        <v>-0.00587634299837807</v>
      </c>
      <c r="F46" s="0" t="n">
        <f aca="false">E46/E47</f>
        <v>-1.10572183963934</v>
      </c>
    </row>
    <row r="47" customFormat="false" ht="12.8" hidden="false" customHeight="false" outlineLevel="0" collapsed="false">
      <c r="A47" s="0" t="n">
        <v>44</v>
      </c>
      <c r="B47" s="0" t="n">
        <f aca="false">B$1*B46+D$1*B45</f>
        <v>364712.539636479</v>
      </c>
      <c r="C47" s="0" t="n">
        <f aca="false">B47/B46</f>
        <v>1.35642165386894</v>
      </c>
      <c r="D47" s="0" t="n">
        <f aca="false">F$1*quadratic!F$11^A47+H$1*quadratic!F$12^A47</f>
        <v>364712.539636478</v>
      </c>
      <c r="E47" s="0" t="n">
        <f aca="false">F$1/quadratic!F$11^A47+H$1/quadratic!F$12^A47</f>
        <v>0.00531448578450326</v>
      </c>
      <c r="F47" s="0" t="n">
        <f aca="false">E47/E48</f>
        <v>-1.10642165386894</v>
      </c>
    </row>
    <row r="48" customFormat="false" ht="12.8" hidden="false" customHeight="false" outlineLevel="0" collapsed="false">
      <c r="A48" s="0" t="n">
        <v>45</v>
      </c>
      <c r="B48" s="0" t="n">
        <f aca="false">B$1*B47+D$1*B46</f>
        <v>494495.796415265</v>
      </c>
      <c r="C48" s="0" t="n">
        <f aca="false">B48/B47</f>
        <v>1.35585082132944</v>
      </c>
      <c r="D48" s="0" t="n">
        <f aca="false">F$1*quadratic!F$11^A48+H$1*quadratic!F$12^A48</f>
        <v>494495.796415263</v>
      </c>
      <c r="E48" s="0" t="n">
        <f aca="false">F$1/quadratic!F$11^A48+H$1/quadratic!F$12^A48</f>
        <v>-0.00480330962966926</v>
      </c>
      <c r="F48" s="0" t="n">
        <f aca="false">E48/E49</f>
        <v>-1.10585082132944</v>
      </c>
    </row>
    <row r="49" customFormat="false" ht="12.8" hidden="false" customHeight="false" outlineLevel="0" collapsed="false">
      <c r="A49" s="0" t="n">
        <v>46</v>
      </c>
      <c r="B49" s="0" t="n">
        <f aca="false">B$1*B48+D$1*B47</f>
        <v>670692.758558535</v>
      </c>
      <c r="C49" s="0" t="n">
        <f aca="false">B49/B48</f>
        <v>1.35631640030223</v>
      </c>
      <c r="D49" s="0" t="n">
        <f aca="false">F$1*quadratic!F$11^A49+H$1*quadratic!F$12^A49</f>
        <v>670692.758558533</v>
      </c>
      <c r="E49" s="0" t="n">
        <f aca="false">F$1/quadratic!F$11^A49+H$1/quadratic!F$12^A49</f>
        <v>0.00434354212794705</v>
      </c>
      <c r="F49" s="0" t="n">
        <f aca="false">E49/E50</f>
        <v>-1.10631640030223</v>
      </c>
    </row>
    <row r="50" customFormat="false" ht="12.8" hidden="false" customHeight="false" outlineLevel="0" collapsed="false">
      <c r="A50" s="0" t="n">
        <v>47</v>
      </c>
      <c r="B50" s="0" t="n">
        <f aca="false">B$1*B49+D$1*B48</f>
        <v>909416.884262531</v>
      </c>
      <c r="C50" s="0" t="n">
        <f aca="false">B50/B49</f>
        <v>1.35593663813676</v>
      </c>
      <c r="D50" s="0" t="n">
        <f aca="false">F$1*quadratic!F$11^A50+H$1*quadratic!F$12^A50</f>
        <v>909416.884262528</v>
      </c>
      <c r="E50" s="0" t="n">
        <f aca="false">F$1/quadratic!F$11^A50+H$1/quadratic!F$12^A50</f>
        <v>-0.00392613010777068</v>
      </c>
      <c r="F50" s="0" t="n">
        <f aca="false">E50/E51</f>
        <v>-1.10593663813676</v>
      </c>
    </row>
    <row r="51" customFormat="false" ht="12.8" hidden="false" customHeight="false" outlineLevel="0" collapsed="false">
      <c r="A51" s="0" t="n">
        <v>48</v>
      </c>
      <c r="B51" s="0" t="n">
        <f aca="false">B$1*B50+D$1*B49</f>
        <v>1233393.35890344</v>
      </c>
      <c r="C51" s="0" t="n">
        <f aca="false">B51/B50</f>
        <v>1.35624638188197</v>
      </c>
      <c r="D51" s="0" t="n">
        <f aca="false">F$1*quadratic!F$11^A51+H$1*quadratic!F$12^A51</f>
        <v>1233393.35890343</v>
      </c>
      <c r="E51" s="0" t="n">
        <f aca="false">F$1/quadratic!F$11^A51+H$1/quadratic!F$12^A51</f>
        <v>0.00355004976992648</v>
      </c>
      <c r="F51" s="0" t="n">
        <f aca="false">E51/E52</f>
        <v>-1.10624638188197</v>
      </c>
    </row>
    <row r="52" customFormat="false" ht="12.8" hidden="false" customHeight="false" outlineLevel="0" collapsed="false">
      <c r="A52" s="0" t="n">
        <v>49</v>
      </c>
      <c r="B52" s="0" t="n">
        <f aca="false">B$1*B51+D$1*B50</f>
        <v>1672473.66611966</v>
      </c>
      <c r="C52" s="0" t="n">
        <f aca="false">B52/B51</f>
        <v>1.35599373391032</v>
      </c>
      <c r="D52" s="0" t="n">
        <f aca="false">F$1*quadratic!F$11^A52+H$1*quadratic!F$12^A52</f>
        <v>1672473.66611965</v>
      </c>
      <c r="E52" s="0" t="n">
        <f aca="false">F$1/quadratic!F$11^A52+H$1/quadratic!F$12^A52</f>
        <v>-0.00320909503350153</v>
      </c>
      <c r="F52" s="0" t="n">
        <f aca="false">E52/E53</f>
        <v>-1.10599373391032</v>
      </c>
    </row>
    <row r="53" customFormat="false" ht="12.8" hidden="false" customHeight="false" outlineLevel="0" collapsed="false">
      <c r="A53" s="0" t="n">
        <v>50</v>
      </c>
      <c r="B53" s="0" t="n">
        <f aca="false">B$1*B52+D$1*B51</f>
        <v>2268208.45488507</v>
      </c>
      <c r="C53" s="0" t="n">
        <f aca="false">B53/B52</f>
        <v>1.35619980202594</v>
      </c>
      <c r="D53" s="0" t="n">
        <f aca="false">F$1*quadratic!F$11^A53+H$1*quadratic!F$12^A53</f>
        <v>2268208.45488506</v>
      </c>
      <c r="E53" s="0" t="n">
        <f aca="false">F$1/quadratic!F$11^A53+H$1/quadratic!F$12^A53</f>
        <v>0.00290154901886791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9" activeCellId="0" sqref="F9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10</v>
      </c>
      <c r="B1" s="0" t="s">
        <v>11</v>
      </c>
      <c r="C1" s="0" t="s">
        <v>12</v>
      </c>
    </row>
    <row r="2" customFormat="false" ht="12.8" hidden="false" customHeight="false" outlineLevel="0" collapsed="false">
      <c r="A2" s="0" t="n">
        <v>-2</v>
      </c>
      <c r="B2" s="0" t="n">
        <f aca="false">A2*A2</f>
        <v>4</v>
      </c>
      <c r="C2" s="0" t="n">
        <f aca="false">'two day'!B$1*A2+'two day'!D$1</f>
        <v>1</v>
      </c>
    </row>
    <row r="3" customFormat="false" ht="12.8" hidden="false" customHeight="false" outlineLevel="0" collapsed="false">
      <c r="A3" s="0" t="n">
        <v>-1.9</v>
      </c>
      <c r="B3" s="0" t="n">
        <f aca="false">A3*A3</f>
        <v>3.61</v>
      </c>
      <c r="C3" s="0" t="n">
        <f aca="false">'two day'!B$1*A3+'two day'!D$1</f>
        <v>1.025</v>
      </c>
    </row>
    <row r="4" customFormat="false" ht="12.8" hidden="false" customHeight="false" outlineLevel="0" collapsed="false">
      <c r="A4" s="0" t="n">
        <v>-1.8</v>
      </c>
      <c r="B4" s="0" t="n">
        <f aca="false">A4*A4</f>
        <v>3.24</v>
      </c>
      <c r="C4" s="0" t="n">
        <f aca="false">'two day'!B$1*A4+'two day'!D$1</f>
        <v>1.05</v>
      </c>
    </row>
    <row r="5" customFormat="false" ht="12.8" hidden="false" customHeight="false" outlineLevel="0" collapsed="false">
      <c r="A5" s="0" t="n">
        <v>-1.7</v>
      </c>
      <c r="B5" s="0" t="n">
        <f aca="false">A5*A5</f>
        <v>2.89</v>
      </c>
      <c r="C5" s="0" t="n">
        <f aca="false">'two day'!B$1*A5+'two day'!D$1</f>
        <v>1.075</v>
      </c>
    </row>
    <row r="6" customFormat="false" ht="12.8" hidden="false" customHeight="false" outlineLevel="0" collapsed="false">
      <c r="A6" s="0" t="n">
        <v>-1.6</v>
      </c>
      <c r="B6" s="0" t="n">
        <f aca="false">A6*A6</f>
        <v>2.56</v>
      </c>
      <c r="C6" s="0" t="n">
        <f aca="false">'two day'!B$1*A6+'two day'!D$1</f>
        <v>1.1</v>
      </c>
    </row>
    <row r="7" customFormat="false" ht="12.8" hidden="false" customHeight="false" outlineLevel="0" collapsed="false">
      <c r="A7" s="0" t="n">
        <v>-1.5</v>
      </c>
      <c r="B7" s="0" t="n">
        <f aca="false">A7*A7</f>
        <v>2.25</v>
      </c>
      <c r="C7" s="0" t="n">
        <f aca="false">'two day'!B$1*A7+'two day'!D$1</f>
        <v>1.125</v>
      </c>
    </row>
    <row r="8" customFormat="false" ht="12.8" hidden="false" customHeight="false" outlineLevel="0" collapsed="false">
      <c r="A8" s="0" t="n">
        <v>-1.4</v>
      </c>
      <c r="B8" s="0" t="n">
        <f aca="false">A8*A8</f>
        <v>1.96</v>
      </c>
      <c r="C8" s="0" t="n">
        <f aca="false">'two day'!B$1*A8+'two day'!D$1</f>
        <v>1.15</v>
      </c>
      <c r="E8" s="0" t="s">
        <v>13</v>
      </c>
      <c r="F8" s="0" t="n">
        <f aca="false">SQRT('two day'!D$1+'two day'!B$1^2/4)</f>
        <v>1.23110722522451</v>
      </c>
    </row>
    <row r="9" customFormat="false" ht="12.8" hidden="false" customHeight="false" outlineLevel="0" collapsed="false">
      <c r="A9" s="0" t="n">
        <v>-1.3</v>
      </c>
      <c r="B9" s="0" t="n">
        <f aca="false">A9*A9</f>
        <v>1.69</v>
      </c>
      <c r="C9" s="0" t="n">
        <f aca="false">'two day'!B$1*A9+'two day'!D$1</f>
        <v>1.175</v>
      </c>
    </row>
    <row r="10" customFormat="false" ht="12.8" hidden="false" customHeight="false" outlineLevel="0" collapsed="false">
      <c r="A10" s="0" t="n">
        <v>-1.2</v>
      </c>
      <c r="B10" s="0" t="n">
        <f aca="false">A10*A10</f>
        <v>1.44</v>
      </c>
      <c r="C10" s="0" t="n">
        <f aca="false">'two day'!B$1*A10+'two day'!D$1</f>
        <v>1.2</v>
      </c>
      <c r="E10" s="0" t="s">
        <v>14</v>
      </c>
    </row>
    <row r="11" customFormat="false" ht="12.8" hidden="false" customHeight="false" outlineLevel="0" collapsed="false">
      <c r="A11" s="0" t="n">
        <v>-1.1</v>
      </c>
      <c r="B11" s="0" t="n">
        <f aca="false">A11*A11</f>
        <v>1.21</v>
      </c>
      <c r="C11" s="0" t="n">
        <f aca="false">'two day'!B$1*A11+'two day'!D$1</f>
        <v>1.225</v>
      </c>
      <c r="E11" s="0" t="s">
        <v>15</v>
      </c>
      <c r="F11" s="0" t="n">
        <f aca="false">'two day'!B$1/2+SQRT('two day'!D$1+'two day'!B$1^2/4)</f>
        <v>1.35610722522451</v>
      </c>
    </row>
    <row r="12" customFormat="false" ht="12.8" hidden="false" customHeight="false" outlineLevel="0" collapsed="false">
      <c r="A12" s="0" t="n">
        <v>-0.999999999999999</v>
      </c>
      <c r="B12" s="0" t="n">
        <f aca="false">A12*A12</f>
        <v>0.999999999999998</v>
      </c>
      <c r="C12" s="0" t="n">
        <f aca="false">'two day'!B$1*A12+'two day'!D$1</f>
        <v>1.25</v>
      </c>
      <c r="E12" s="0" t="s">
        <v>16</v>
      </c>
      <c r="F12" s="0" t="n">
        <f aca="false">'two day'!B$1/2-SQRT('two day'!D$1+'two day'!B$1^2/4)</f>
        <v>-1.10610722522451</v>
      </c>
    </row>
    <row r="13" customFormat="false" ht="12.8" hidden="false" customHeight="false" outlineLevel="0" collapsed="false">
      <c r="A13" s="0" t="n">
        <v>-0.899999999999999</v>
      </c>
      <c r="B13" s="0" t="n">
        <f aca="false">A13*A13</f>
        <v>0.809999999999998</v>
      </c>
      <c r="C13" s="0" t="n">
        <f aca="false">'two day'!B$1*A13+'two day'!D$1</f>
        <v>1.275</v>
      </c>
    </row>
    <row r="14" customFormat="false" ht="12.8" hidden="false" customHeight="false" outlineLevel="0" collapsed="false">
      <c r="A14" s="0" t="n">
        <v>-0.799999999999999</v>
      </c>
      <c r="B14" s="0" t="n">
        <f aca="false">A14*A14</f>
        <v>0.639999999999998</v>
      </c>
      <c r="C14" s="0" t="n">
        <f aca="false">'two day'!B$1*A14+'two day'!D$1</f>
        <v>1.3</v>
      </c>
    </row>
    <row r="15" customFormat="false" ht="12.8" hidden="false" customHeight="false" outlineLevel="0" collapsed="false">
      <c r="A15" s="0" t="n">
        <v>-0.699999999999999</v>
      </c>
      <c r="B15" s="0" t="n">
        <f aca="false">A15*A15</f>
        <v>0.489999999999999</v>
      </c>
      <c r="C15" s="0" t="n">
        <f aca="false">'two day'!B$1*A15+'two day'!D$1</f>
        <v>1.325</v>
      </c>
    </row>
    <row r="16" customFormat="false" ht="12.8" hidden="false" customHeight="false" outlineLevel="0" collapsed="false">
      <c r="A16" s="0" t="n">
        <v>-0.599999999999999</v>
      </c>
      <c r="B16" s="0" t="n">
        <f aca="false">A16*A16</f>
        <v>0.359999999999999</v>
      </c>
      <c r="C16" s="0" t="n">
        <f aca="false">'two day'!B$1*A16+'two day'!D$1</f>
        <v>1.35</v>
      </c>
    </row>
    <row r="17" customFormat="false" ht="12.8" hidden="false" customHeight="false" outlineLevel="0" collapsed="false">
      <c r="A17" s="0" t="n">
        <v>-0.499999999999998</v>
      </c>
      <c r="B17" s="0" t="n">
        <f aca="false">A17*A17</f>
        <v>0.249999999999998</v>
      </c>
      <c r="C17" s="0" t="n">
        <f aca="false">'two day'!B$1*A17+'two day'!D$1</f>
        <v>1.375</v>
      </c>
    </row>
    <row r="18" customFormat="false" ht="12.8" hidden="false" customHeight="false" outlineLevel="0" collapsed="false">
      <c r="A18" s="0" t="n">
        <v>-0.399999999999998</v>
      </c>
      <c r="B18" s="0" t="n">
        <f aca="false">A18*A18</f>
        <v>0.159999999999998</v>
      </c>
      <c r="C18" s="0" t="n">
        <f aca="false">'two day'!B$1*A18+'two day'!D$1</f>
        <v>1.4</v>
      </c>
    </row>
    <row r="19" customFormat="false" ht="12.8" hidden="false" customHeight="false" outlineLevel="0" collapsed="false">
      <c r="A19" s="0" t="n">
        <v>-0.299999999999998</v>
      </c>
      <c r="B19" s="0" t="n">
        <f aca="false">A19*A19</f>
        <v>0.0899999999999988</v>
      </c>
      <c r="C19" s="0" t="n">
        <f aca="false">'two day'!B$1*A19+'two day'!D$1</f>
        <v>1.425</v>
      </c>
    </row>
    <row r="20" customFormat="false" ht="12.8" hidden="false" customHeight="false" outlineLevel="0" collapsed="false">
      <c r="A20" s="0" t="n">
        <v>-0.199999999999998</v>
      </c>
      <c r="B20" s="0" t="n">
        <f aca="false">A20*A20</f>
        <v>0.0399999999999992</v>
      </c>
      <c r="C20" s="0" t="n">
        <f aca="false">'two day'!B$1*A20+'two day'!D$1</f>
        <v>1.45</v>
      </c>
    </row>
    <row r="21" customFormat="false" ht="12.8" hidden="false" customHeight="false" outlineLevel="0" collapsed="false">
      <c r="A21" s="0" t="n">
        <v>-0.0999999999999981</v>
      </c>
      <c r="B21" s="0" t="n">
        <f aca="false">A21*A21</f>
        <v>0.00999999999999962</v>
      </c>
      <c r="C21" s="0" t="n">
        <f aca="false">'two day'!B$1*A21+'two day'!D$1</f>
        <v>1.475</v>
      </c>
    </row>
    <row r="22" customFormat="false" ht="12.8" hidden="false" customHeight="false" outlineLevel="0" collapsed="false">
      <c r="A22" s="0" t="n">
        <v>2.22044604925031E-015</v>
      </c>
      <c r="B22" s="0" t="n">
        <f aca="false">A22*A22</f>
        <v>4.93038065763131E-030</v>
      </c>
      <c r="C22" s="0" t="n">
        <f aca="false">'two day'!B$1*A22+'two day'!D$1</f>
        <v>1.5</v>
      </c>
    </row>
    <row r="23" customFormat="false" ht="12.8" hidden="false" customHeight="false" outlineLevel="0" collapsed="false">
      <c r="A23" s="0" t="n">
        <v>0.100000000000002</v>
      </c>
      <c r="B23" s="0" t="n">
        <f aca="false">A23*A23</f>
        <v>0.0100000000000004</v>
      </c>
      <c r="C23" s="0" t="n">
        <f aca="false">'two day'!B$1*A23+'two day'!D$1</f>
        <v>1.525</v>
      </c>
    </row>
    <row r="24" customFormat="false" ht="12.8" hidden="false" customHeight="false" outlineLevel="0" collapsed="false">
      <c r="A24" s="0" t="n">
        <v>0.200000000000002</v>
      </c>
      <c r="B24" s="0" t="n">
        <f aca="false">A24*A24</f>
        <v>0.0400000000000008</v>
      </c>
      <c r="C24" s="0" t="n">
        <f aca="false">'two day'!B$1*A24+'two day'!D$1</f>
        <v>1.55</v>
      </c>
    </row>
    <row r="25" customFormat="false" ht="12.8" hidden="false" customHeight="false" outlineLevel="0" collapsed="false">
      <c r="A25" s="0" t="n">
        <v>0.300000000000002</v>
      </c>
      <c r="B25" s="0" t="n">
        <f aca="false">A25*A25</f>
        <v>0.0900000000000012</v>
      </c>
      <c r="C25" s="0" t="n">
        <f aca="false">'two day'!B$1*A25+'two day'!D$1</f>
        <v>1.575</v>
      </c>
    </row>
    <row r="26" customFormat="false" ht="12.8" hidden="false" customHeight="false" outlineLevel="0" collapsed="false">
      <c r="A26" s="0" t="n">
        <v>0.400000000000003</v>
      </c>
      <c r="B26" s="0" t="n">
        <f aca="false">A26*A26</f>
        <v>0.160000000000002</v>
      </c>
      <c r="C26" s="0" t="n">
        <f aca="false">'two day'!B$1*A26+'two day'!D$1</f>
        <v>1.6</v>
      </c>
    </row>
    <row r="27" customFormat="false" ht="12.8" hidden="false" customHeight="false" outlineLevel="0" collapsed="false">
      <c r="A27" s="0" t="n">
        <v>0.500000000000003</v>
      </c>
      <c r="B27" s="0" t="n">
        <f aca="false">A27*A27</f>
        <v>0.250000000000003</v>
      </c>
      <c r="C27" s="0" t="n">
        <f aca="false">'two day'!B$1*A27+'two day'!D$1</f>
        <v>1.625</v>
      </c>
    </row>
    <row r="28" customFormat="false" ht="12.8" hidden="false" customHeight="false" outlineLevel="0" collapsed="false">
      <c r="A28" s="0" t="n">
        <v>0.600000000000003</v>
      </c>
      <c r="B28" s="0" t="n">
        <f aca="false">A28*A28</f>
        <v>0.360000000000004</v>
      </c>
      <c r="C28" s="0" t="n">
        <f aca="false">'two day'!B$1*A28+'two day'!D$1</f>
        <v>1.65</v>
      </c>
    </row>
    <row r="29" customFormat="false" ht="12.8" hidden="false" customHeight="false" outlineLevel="0" collapsed="false">
      <c r="A29" s="0" t="n">
        <v>0.700000000000003</v>
      </c>
      <c r="B29" s="0" t="n">
        <f aca="false">A29*A29</f>
        <v>0.490000000000004</v>
      </c>
      <c r="C29" s="0" t="n">
        <f aca="false">'two day'!B$1*A29+'two day'!D$1</f>
        <v>1.675</v>
      </c>
    </row>
    <row r="30" customFormat="false" ht="12.8" hidden="false" customHeight="false" outlineLevel="0" collapsed="false">
      <c r="A30" s="0" t="n">
        <v>0.800000000000003</v>
      </c>
      <c r="B30" s="0" t="n">
        <f aca="false">A30*A30</f>
        <v>0.640000000000005</v>
      </c>
      <c r="C30" s="0" t="n">
        <f aca="false">'two day'!B$1*A30+'two day'!D$1</f>
        <v>1.7</v>
      </c>
    </row>
    <row r="31" customFormat="false" ht="12.8" hidden="false" customHeight="false" outlineLevel="0" collapsed="false">
      <c r="A31" s="0" t="n">
        <v>0.900000000000003</v>
      </c>
      <c r="B31" s="0" t="n">
        <f aca="false">A31*A31</f>
        <v>0.810000000000005</v>
      </c>
      <c r="C31" s="0" t="n">
        <f aca="false">'two day'!B$1*A31+'two day'!D$1</f>
        <v>1.725</v>
      </c>
    </row>
    <row r="32" customFormat="false" ht="12.8" hidden="false" customHeight="false" outlineLevel="0" collapsed="false">
      <c r="A32" s="0" t="n">
        <v>1</v>
      </c>
      <c r="B32" s="0" t="n">
        <f aca="false">A32*A32</f>
        <v>1</v>
      </c>
      <c r="C32" s="0" t="n">
        <f aca="false">'two day'!B$1*A32+'two day'!D$1</f>
        <v>1.75</v>
      </c>
    </row>
    <row r="33" customFormat="false" ht="12.8" hidden="false" customHeight="false" outlineLevel="0" collapsed="false">
      <c r="A33" s="0" t="n">
        <v>1.1</v>
      </c>
      <c r="B33" s="0" t="n">
        <f aca="false">A33*A33</f>
        <v>1.21</v>
      </c>
      <c r="C33" s="0" t="n">
        <f aca="false">'two day'!B$1*A33+'two day'!D$1</f>
        <v>1.775</v>
      </c>
    </row>
    <row r="34" customFormat="false" ht="12.8" hidden="false" customHeight="false" outlineLevel="0" collapsed="false">
      <c r="A34" s="0" t="n">
        <v>1.2</v>
      </c>
      <c r="B34" s="0" t="n">
        <f aca="false">A34*A34</f>
        <v>1.44</v>
      </c>
      <c r="C34" s="0" t="n">
        <f aca="false">'two day'!B$1*A34+'two day'!D$1</f>
        <v>1.8</v>
      </c>
    </row>
    <row r="35" customFormat="false" ht="12.8" hidden="false" customHeight="false" outlineLevel="0" collapsed="false">
      <c r="A35" s="0" t="n">
        <v>1.3</v>
      </c>
      <c r="B35" s="0" t="n">
        <f aca="false">A35*A35</f>
        <v>1.69</v>
      </c>
      <c r="C35" s="0" t="n">
        <f aca="false">'two day'!B$1*A35+'two day'!D$1</f>
        <v>1.825</v>
      </c>
    </row>
    <row r="36" customFormat="false" ht="12.8" hidden="false" customHeight="false" outlineLevel="0" collapsed="false">
      <c r="A36" s="0" t="n">
        <v>1.4</v>
      </c>
      <c r="B36" s="0" t="n">
        <f aca="false">A36*A36</f>
        <v>1.96</v>
      </c>
      <c r="C36" s="0" t="n">
        <f aca="false">'two day'!B$1*A36+'two day'!D$1</f>
        <v>1.85</v>
      </c>
    </row>
    <row r="37" customFormat="false" ht="12.8" hidden="false" customHeight="false" outlineLevel="0" collapsed="false">
      <c r="A37" s="0" t="n">
        <v>1.5</v>
      </c>
      <c r="B37" s="0" t="n">
        <f aca="false">A37*A37</f>
        <v>2.25</v>
      </c>
      <c r="C37" s="0" t="n">
        <f aca="false">'two day'!B$1*A37+'two day'!D$1</f>
        <v>1.875</v>
      </c>
    </row>
    <row r="38" customFormat="false" ht="12.8" hidden="false" customHeight="false" outlineLevel="0" collapsed="false">
      <c r="A38" s="0" t="n">
        <v>1.6</v>
      </c>
      <c r="B38" s="0" t="n">
        <f aca="false">A38*A38</f>
        <v>2.56</v>
      </c>
      <c r="C38" s="0" t="n">
        <f aca="false">'two day'!B$1*A38+'two day'!D$1</f>
        <v>1.9</v>
      </c>
    </row>
    <row r="39" customFormat="false" ht="12.8" hidden="false" customHeight="false" outlineLevel="0" collapsed="false">
      <c r="A39" s="0" t="n">
        <v>1.7</v>
      </c>
      <c r="B39" s="0" t="n">
        <f aca="false">A39*A39</f>
        <v>2.89</v>
      </c>
      <c r="C39" s="0" t="n">
        <f aca="false">'two day'!B$1*A39+'two day'!D$1</f>
        <v>1.925</v>
      </c>
    </row>
    <row r="40" customFormat="false" ht="12.8" hidden="false" customHeight="false" outlineLevel="0" collapsed="false">
      <c r="A40" s="0" t="n">
        <v>1.8</v>
      </c>
      <c r="B40" s="0" t="n">
        <f aca="false">A40*A40</f>
        <v>3.24</v>
      </c>
      <c r="C40" s="0" t="n">
        <f aca="false">'two day'!B$1*A40+'two day'!D$1</f>
        <v>1.95</v>
      </c>
    </row>
    <row r="41" customFormat="false" ht="12.8" hidden="false" customHeight="false" outlineLevel="0" collapsed="false">
      <c r="A41" s="0" t="n">
        <v>1.9</v>
      </c>
      <c r="B41" s="0" t="n">
        <f aca="false">A41*A41</f>
        <v>3.61</v>
      </c>
      <c r="C41" s="0" t="n">
        <f aca="false">'two day'!B$1*A41+'two day'!D$1</f>
        <v>1.975</v>
      </c>
    </row>
    <row r="42" customFormat="false" ht="12.8" hidden="false" customHeight="false" outlineLevel="0" collapsed="false">
      <c r="A42" s="0" t="n">
        <v>2</v>
      </c>
      <c r="B42" s="0" t="n">
        <f aca="false">A42*A42</f>
        <v>4</v>
      </c>
      <c r="C42" s="0" t="n">
        <f aca="false">'two day'!B$1*A42+'two day'!D$1</f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2018-04-30T17:33:27Z</dcterms:created>
  <dc:creator/>
  <dc:description/>
  <dc:language>en-GB</dc:language>
  <cp:lastModifiedBy/>
  <dcterms:modified xsi:type="dcterms:W3CDTF">2020-05-17T12:06:31Z</dcterms:modified>
  <cp:revision>5</cp:revision>
  <dc:subject/>
  <dc:title/>
</cp:coreProperties>
</file>